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4489568b61f9a8/Documents/Misterton Parish Council/Budget/"/>
    </mc:Choice>
  </mc:AlternateContent>
  <xr:revisionPtr revIDLastSave="8" documentId="8_{0271E400-F899-4297-8B56-4B22BD6B5B10}" xr6:coauthVersionLast="46" xr6:coauthVersionMax="46" xr10:uidLastSave="{55EB6125-D72D-4CAE-B493-233E43BDEAAC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88" i="1" l="1"/>
  <c r="J79" i="1" l="1"/>
  <c r="I82" i="1"/>
  <c r="K79" i="1" l="1"/>
  <c r="B30" i="1" l="1"/>
  <c r="B34" i="1" s="1"/>
  <c r="B62" i="1" l="1"/>
  <c r="I30" i="1" l="1"/>
  <c r="L79" i="1" l="1"/>
  <c r="I34" i="1" l="1"/>
  <c r="I62" i="1" s="1"/>
  <c r="K30" i="1" l="1"/>
  <c r="J30" i="1"/>
  <c r="L30" i="1" l="1"/>
  <c r="K34" i="1" l="1"/>
  <c r="J34" i="1"/>
  <c r="B79" i="1"/>
  <c r="B80" i="1" s="1"/>
  <c r="J62" i="1" l="1"/>
  <c r="J80" i="1" s="1"/>
  <c r="K62" i="1"/>
  <c r="K80" i="1" s="1"/>
  <c r="I86" i="1" s="1"/>
  <c r="L34" i="1"/>
  <c r="L62" i="1" s="1"/>
  <c r="L80" i="1" s="1"/>
</calcChain>
</file>

<file path=xl/sharedStrings.xml><?xml version="1.0" encoding="utf-8"?>
<sst xmlns="http://schemas.openxmlformats.org/spreadsheetml/2006/main" count="122" uniqueCount="97">
  <si>
    <t>MISTERTON PARISH COUNCIL</t>
  </si>
  <si>
    <t xml:space="preserve">ACTUAL YEAR ENDED </t>
  </si>
  <si>
    <t>£</t>
  </si>
  <si>
    <t>EXPENDITURE</t>
  </si>
  <si>
    <t>AMENITIES</t>
  </si>
  <si>
    <t>Village</t>
  </si>
  <si>
    <t>Maintenance Contract</t>
  </si>
  <si>
    <t>Miscellaneous</t>
  </si>
  <si>
    <t>Sports Field</t>
  </si>
  <si>
    <t>Groundsman's  salary</t>
  </si>
  <si>
    <t>Fertiliser and Weedkilling</t>
  </si>
  <si>
    <t>SPENDING</t>
  </si>
  <si>
    <t xml:space="preserve">PROJECTED </t>
  </si>
  <si>
    <t>FULL YEAR</t>
  </si>
  <si>
    <t xml:space="preserve">CURRENT </t>
  </si>
  <si>
    <t>NEXT YEARS</t>
  </si>
  <si>
    <t>ADMINISTRATION</t>
  </si>
  <si>
    <t>Advertising</t>
  </si>
  <si>
    <t>Stationery</t>
  </si>
  <si>
    <t>Postages</t>
  </si>
  <si>
    <t>Clerks Home Tel /Internet</t>
  </si>
  <si>
    <t xml:space="preserve">Insurance </t>
  </si>
  <si>
    <t>Audit Fees</t>
  </si>
  <si>
    <t>Subscriptions etc</t>
  </si>
  <si>
    <t>Training</t>
  </si>
  <si>
    <t>Chairmans Allowance</t>
  </si>
  <si>
    <t>Data Protection Registration</t>
  </si>
  <si>
    <t>c/fwd</t>
  </si>
  <si>
    <t>b/fwd</t>
  </si>
  <si>
    <t>CURRENT</t>
  </si>
  <si>
    <t>NEXT YRS</t>
  </si>
  <si>
    <t>INCOME</t>
  </si>
  <si>
    <t>Bank Interest</t>
  </si>
  <si>
    <t>School Crossing Patrol</t>
  </si>
  <si>
    <t>PRECEPT ETC</t>
  </si>
  <si>
    <t xml:space="preserve">Precept </t>
  </si>
  <si>
    <t xml:space="preserve">Concurrent Grant </t>
  </si>
  <si>
    <t>BALANCE</t>
  </si>
  <si>
    <t>Clerks Computer /Office Allowance</t>
  </si>
  <si>
    <t>Ch Meadow/W.Gardens - Play Eqpt /Repairs</t>
  </si>
  <si>
    <t>Legal Contingencies</t>
  </si>
  <si>
    <t>Software/Website</t>
  </si>
  <si>
    <t xml:space="preserve">Jubilee Gardens </t>
  </si>
  <si>
    <t>Travelling Expenses</t>
  </si>
  <si>
    <t>Election</t>
  </si>
  <si>
    <t xml:space="preserve">BUILDINGS </t>
  </si>
  <si>
    <t>Miscellaneous (inc room hire)</t>
  </si>
  <si>
    <t>Total</t>
  </si>
  <si>
    <t xml:space="preserve">Total </t>
  </si>
  <si>
    <t xml:space="preserve">Total (Inc) </t>
  </si>
  <si>
    <t>Christmas Illuminations/installation</t>
  </si>
  <si>
    <t>Parish Council Office- phone</t>
  </si>
  <si>
    <t>Miscellaneous (inc rents)</t>
  </si>
  <si>
    <t>Sports Field Electricity/Water</t>
  </si>
  <si>
    <t>Misc Repairs &amp; Maintenance/Security/Grounds float</t>
  </si>
  <si>
    <t xml:space="preserve">Clerks Salary inc Councils NI </t>
  </si>
  <si>
    <t>Old Library parking</t>
  </si>
  <si>
    <t>Cemetery</t>
  </si>
  <si>
    <t>Pensions (inc employee contributions)</t>
  </si>
  <si>
    <t>Street Furniture Repairs or provision</t>
  </si>
  <si>
    <t>Newsletter/Annual Reports inc distribution</t>
  </si>
  <si>
    <t>Cemetery Grant</t>
  </si>
  <si>
    <t>TMC/Library (Recharges)</t>
  </si>
  <si>
    <t>DECEMBER</t>
  </si>
  <si>
    <t>Tree Works</t>
  </si>
  <si>
    <t>Church Meadow Refurbishment/lighting</t>
  </si>
  <si>
    <t>The Misterton Centre &amp; Library (inc staffing &amp; NI)</t>
  </si>
  <si>
    <t>Donations</t>
  </si>
  <si>
    <t>GENERAL POWER OF COMPETENCE etc</t>
  </si>
  <si>
    <t>CCTV monitoring/maintenance</t>
  </si>
  <si>
    <t>Bowls Club hedges</t>
  </si>
  <si>
    <t>Pavilion Refurbishment</t>
  </si>
  <si>
    <t>VE Picnic</t>
  </si>
  <si>
    <t>Community Infrastructure Levy</t>
  </si>
  <si>
    <t xml:space="preserve">Old Library Site - maintenance </t>
  </si>
  <si>
    <t>5 Year Plan &amp; Capital Projects  (To be earmarked)</t>
  </si>
  <si>
    <t xml:space="preserve">APPROVED REVENUE ESTIMATES 2021-22 </t>
  </si>
  <si>
    <t>31ST MARCH 2020</t>
  </si>
  <si>
    <t>BUDGET 20/21</t>
  </si>
  <si>
    <t>BUDGET 2021-22</t>
  </si>
  <si>
    <t>Revenue Balance as at 01.04.20</t>
  </si>
  <si>
    <t>Capital Reserve Balance as at 01.04.20</t>
  </si>
  <si>
    <t>Cemetery Reserve Balance as at 01.04.20</t>
  </si>
  <si>
    <t>OCTOBER</t>
  </si>
  <si>
    <t>Sports Club (inc field hire charges/recharges)</t>
  </si>
  <si>
    <t>Total (EXP)</t>
  </si>
  <si>
    <t>Projected year end CIL balance</t>
  </si>
  <si>
    <t xml:space="preserve">Projected year end Capital projects balance </t>
  </si>
  <si>
    <t>Projected Year end Cemetery Reserve balance</t>
  </si>
  <si>
    <t>Projected Year end Capital Reserve balance</t>
  </si>
  <si>
    <t>Projected Year end Revenue balance 01.04.21</t>
  </si>
  <si>
    <t>Resurfacing/landscaping/Clearance</t>
  </si>
  <si>
    <t>Best Kept Village/Annual Enhancements/signs</t>
  </si>
  <si>
    <r>
      <t xml:space="preserve">           TAX BASE 2020-21 </t>
    </r>
    <r>
      <rPr>
        <sz val="11"/>
        <color theme="1"/>
        <rFont val="Calibri"/>
        <family val="2"/>
        <scheme val="minor"/>
      </rPr>
      <t>727.56</t>
    </r>
  </si>
  <si>
    <t xml:space="preserve">           TAX BASE 2021-22 725.58</t>
  </si>
  <si>
    <t>Grants (2020 Library donation/LIS)</t>
  </si>
  <si>
    <t>ALH budget 11.01.21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</si>
</sst>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8" xfId="0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0" fillId="3" borderId="8" xfId="0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11" xfId="0" applyFill="1" applyBorder="1"/>
    <xf numFmtId="0" fontId="3" fillId="4" borderId="11" xfId="0" applyFont="1" applyFill="1" applyBorder="1"/>
    <xf numFmtId="0" fontId="11" fillId="4" borderId="11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4" borderId="11" xfId="0" applyFill="1" applyBorder="1" applyAlignment="1">
      <alignment horizontal="center"/>
    </xf>
    <xf numFmtId="0" fontId="0" fillId="2" borderId="8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7" fillId="3" borderId="8" xfId="0" applyFont="1" applyFill="1" applyBorder="1"/>
    <xf numFmtId="0" fontId="7" fillId="3" borderId="7" xfId="0" applyFont="1" applyFill="1" applyBorder="1"/>
    <xf numFmtId="0" fontId="0" fillId="3" borderId="7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14" fillId="4" borderId="3" xfId="0" applyFont="1" applyFill="1" applyBorder="1"/>
    <xf numFmtId="0" fontId="14" fillId="4" borderId="2" xfId="0" applyFont="1" applyFill="1" applyBorder="1"/>
    <xf numFmtId="0" fontId="15" fillId="4" borderId="2" xfId="0" applyFont="1" applyFill="1" applyBorder="1"/>
    <xf numFmtId="0" fontId="15" fillId="4" borderId="4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0" fillId="5" borderId="11" xfId="0" applyFill="1" applyBorder="1" applyAlignment="1">
      <alignment horizontal="center"/>
    </xf>
    <xf numFmtId="0" fontId="13" fillId="5" borderId="11" xfId="0" applyFont="1" applyFill="1" applyBorder="1"/>
    <xf numFmtId="0" fontId="11" fillId="5" borderId="11" xfId="0" applyFont="1" applyFill="1" applyBorder="1"/>
    <xf numFmtId="0" fontId="16" fillId="3" borderId="7" xfId="0" applyFont="1" applyFill="1" applyBorder="1"/>
    <xf numFmtId="0" fontId="16" fillId="0" borderId="7" xfId="0" applyFont="1" applyBorder="1"/>
    <xf numFmtId="0" fontId="16" fillId="0" borderId="0" xfId="0" applyFont="1" applyBorder="1"/>
    <xf numFmtId="0" fontId="17" fillId="0" borderId="0" xfId="0" applyFont="1" applyBorder="1"/>
    <xf numFmtId="0" fontId="16" fillId="0" borderId="8" xfId="0" applyFont="1" applyBorder="1"/>
    <xf numFmtId="3" fontId="18" fillId="4" borderId="11" xfId="0" applyNumberFormat="1" applyFont="1" applyFill="1" applyBorder="1"/>
    <xf numFmtId="3" fontId="16" fillId="2" borderId="7" xfId="0" applyNumberFormat="1" applyFont="1" applyFill="1" applyBorder="1"/>
    <xf numFmtId="3" fontId="16" fillId="2" borderId="8" xfId="0" applyNumberFormat="1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3" fontId="11" fillId="5" borderId="12" xfId="0" applyNumberFormat="1" applyFont="1" applyFill="1" applyBorder="1"/>
    <xf numFmtId="0" fontId="0" fillId="3" borderId="3" xfId="0" applyFill="1" applyBorder="1"/>
    <xf numFmtId="164" fontId="0" fillId="3" borderId="7" xfId="1" applyNumberFormat="1" applyFont="1" applyFill="1" applyBorder="1"/>
    <xf numFmtId="0" fontId="0" fillId="0" borderId="15" xfId="0" applyBorder="1"/>
    <xf numFmtId="0" fontId="0" fillId="0" borderId="14" xfId="0" applyBorder="1"/>
    <xf numFmtId="3" fontId="11" fillId="0" borderId="0" xfId="0" applyNumberFormat="1" applyFont="1" applyFill="1" applyBorder="1"/>
    <xf numFmtId="0" fontId="3" fillId="0" borderId="0" xfId="0" applyFont="1" applyFill="1" applyBorder="1"/>
    <xf numFmtId="0" fontId="3" fillId="3" borderId="13" xfId="0" applyFont="1" applyFill="1" applyBorder="1"/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3" fillId="4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7" fillId="3" borderId="0" xfId="0" applyFont="1" applyFill="1" applyBorder="1"/>
    <xf numFmtId="0" fontId="0" fillId="0" borderId="0" xfId="0" applyFont="1" applyBorder="1"/>
    <xf numFmtId="0" fontId="12" fillId="5" borderId="9" xfId="0" applyFont="1" applyFill="1" applyBorder="1"/>
    <xf numFmtId="0" fontId="12" fillId="5" borderId="10" xfId="0" applyFont="1" applyFill="1" applyBorder="1"/>
    <xf numFmtId="3" fontId="11" fillId="5" borderId="11" xfId="0" applyNumberFormat="1" applyFont="1" applyFill="1" applyBorder="1"/>
    <xf numFmtId="0" fontId="9" fillId="2" borderId="8" xfId="0" applyFont="1" applyFill="1" applyBorder="1"/>
    <xf numFmtId="0" fontId="11" fillId="3" borderId="14" xfId="0" applyFont="1" applyFill="1" applyBorder="1"/>
    <xf numFmtId="0" fontId="11" fillId="4" borderId="7" xfId="0" applyFont="1" applyFill="1" applyBorder="1"/>
    <xf numFmtId="0" fontId="0" fillId="0" borderId="13" xfId="0" applyBorder="1"/>
    <xf numFmtId="3" fontId="3" fillId="4" borderId="12" xfId="0" applyNumberFormat="1" applyFont="1" applyFill="1" applyBorder="1"/>
    <xf numFmtId="3" fontId="3" fillId="0" borderId="0" xfId="0" applyNumberFormat="1" applyFont="1" applyFill="1" applyBorder="1"/>
    <xf numFmtId="0" fontId="11" fillId="5" borderId="12" xfId="0" applyFont="1" applyFill="1" applyBorder="1"/>
    <xf numFmtId="0" fontId="9" fillId="3" borderId="8" xfId="0" applyFont="1" applyFill="1" applyBorder="1"/>
    <xf numFmtId="0" fontId="20" fillId="3" borderId="4" xfId="0" applyFont="1" applyFill="1" applyBorder="1"/>
    <xf numFmtId="0" fontId="20" fillId="3" borderId="6" xfId="0" applyFont="1" applyFill="1" applyBorder="1"/>
    <xf numFmtId="0" fontId="7" fillId="3" borderId="6" xfId="0" applyFont="1" applyFill="1" applyBorder="1"/>
    <xf numFmtId="0" fontId="7" fillId="0" borderId="0" xfId="0" applyFont="1" applyFill="1" applyBorder="1"/>
    <xf numFmtId="0" fontId="12" fillId="3" borderId="4" xfId="0" applyFont="1" applyFill="1" applyBorder="1"/>
    <xf numFmtId="0" fontId="12" fillId="3" borderId="6" xfId="0" applyFont="1" applyFill="1" applyBorder="1"/>
    <xf numFmtId="0" fontId="1" fillId="0" borderId="0" xfId="0" applyFont="1" applyFill="1" applyBorder="1"/>
    <xf numFmtId="0" fontId="7" fillId="5" borderId="11" xfId="0" applyFont="1" applyFill="1" applyBorder="1"/>
    <xf numFmtId="0" fontId="9" fillId="2" borderId="7" xfId="0" applyFont="1" applyFill="1" applyBorder="1"/>
    <xf numFmtId="0" fontId="7" fillId="0" borderId="0" xfId="0" applyFont="1"/>
    <xf numFmtId="0" fontId="12" fillId="2" borderId="3" xfId="0" applyFont="1" applyFill="1" applyBorder="1"/>
    <xf numFmtId="3" fontId="6" fillId="3" borderId="14" xfId="0" applyNumberFormat="1" applyFont="1" applyFill="1" applyBorder="1"/>
    <xf numFmtId="3" fontId="6" fillId="4" borderId="12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3" fontId="19" fillId="5" borderId="12" xfId="0" applyNumberFormat="1" applyFont="1" applyFill="1" applyBorder="1"/>
    <xf numFmtId="0" fontId="19" fillId="4" borderId="11" xfId="0" applyFont="1" applyFill="1" applyBorder="1"/>
    <xf numFmtId="0" fontId="11" fillId="4" borderId="8" xfId="0" applyFont="1" applyFill="1" applyBorder="1"/>
    <xf numFmtId="0" fontId="20" fillId="4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19" fillId="0" borderId="0" xfId="0" applyNumberFormat="1" applyFont="1" applyFill="1" applyBorder="1"/>
    <xf numFmtId="0" fontId="0" fillId="0" borderId="0" xfId="0" applyFill="1"/>
    <xf numFmtId="4" fontId="7" fillId="0" borderId="0" xfId="0" applyNumberFormat="1" applyFont="1"/>
    <xf numFmtId="0" fontId="7" fillId="3" borderId="8" xfId="0" applyFont="1" applyFill="1" applyBorder="1" applyAlignment="1">
      <alignment horizontal="right"/>
    </xf>
    <xf numFmtId="0" fontId="11" fillId="5" borderId="8" xfId="0" applyFont="1" applyFill="1" applyBorder="1"/>
    <xf numFmtId="0" fontId="11" fillId="0" borderId="0" xfId="0" applyFont="1" applyFill="1" applyBorder="1"/>
    <xf numFmtId="0" fontId="0" fillId="0" borderId="0" xfId="0" applyFont="1"/>
    <xf numFmtId="0" fontId="9" fillId="5" borderId="11" xfId="0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2" fontId="0" fillId="0" borderId="0" xfId="0" applyNumberFormat="1" applyFont="1"/>
    <xf numFmtId="3" fontId="7" fillId="0" borderId="0" xfId="0" applyNumberFormat="1" applyFont="1" applyFill="1" applyBorder="1"/>
    <xf numFmtId="0" fontId="0" fillId="3" borderId="0" xfId="0" applyFill="1" applyBorder="1"/>
    <xf numFmtId="0" fontId="0" fillId="0" borderId="0" xfId="0" applyFont="1" applyFill="1" applyBorder="1"/>
    <xf numFmtId="3" fontId="11" fillId="4" borderId="14" xfId="0" applyNumberFormat="1" applyFont="1" applyFill="1" applyBorder="1"/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3" fontId="0" fillId="4" borderId="11" xfId="0" applyNumberFormat="1" applyFill="1" applyBorder="1"/>
    <xf numFmtId="0" fontId="0" fillId="0" borderId="5" xfId="0" applyBorder="1"/>
    <xf numFmtId="0" fontId="19" fillId="5" borderId="1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topLeftCell="A71" zoomScaleNormal="100" workbookViewId="0">
      <selection activeCell="L75" sqref="L75"/>
    </sheetView>
  </sheetViews>
  <sheetFormatPr defaultRowHeight="15" x14ac:dyDescent="0.25"/>
  <cols>
    <col min="1" max="1" width="5.42578125" customWidth="1"/>
    <col min="2" max="2" width="14.28515625" customWidth="1"/>
    <col min="3" max="3" width="3.5703125" customWidth="1"/>
    <col min="8" max="8" width="11.140625" customWidth="1"/>
    <col min="9" max="9" width="14.140625" customWidth="1"/>
    <col min="10" max="10" width="12.42578125" customWidth="1"/>
    <col min="11" max="11" width="11.85546875" customWidth="1"/>
    <col min="12" max="12" width="15.140625" customWidth="1"/>
  </cols>
  <sheetData>
    <row r="1" spans="1:14" s="1" customFormat="1" ht="20.25" x14ac:dyDescent="0.3">
      <c r="A1" s="51" t="s">
        <v>0</v>
      </c>
      <c r="B1" s="52"/>
      <c r="C1" s="52"/>
      <c r="D1" s="52"/>
      <c r="E1" s="53"/>
      <c r="F1" s="53"/>
      <c r="G1" s="53"/>
      <c r="H1" s="53"/>
      <c r="I1" s="53"/>
      <c r="J1" s="53"/>
      <c r="K1" s="53"/>
      <c r="L1" s="54"/>
    </row>
    <row r="2" spans="1:14" ht="18.75" x14ac:dyDescent="0.3">
      <c r="A2" s="22" t="s">
        <v>76</v>
      </c>
      <c r="B2" s="23"/>
      <c r="C2" s="23"/>
      <c r="D2" s="24"/>
      <c r="E2" s="24"/>
      <c r="F2" s="24"/>
      <c r="G2" s="24"/>
      <c r="H2" s="24"/>
      <c r="I2" s="24"/>
      <c r="J2" s="115"/>
      <c r="K2" s="24"/>
      <c r="L2" s="25"/>
    </row>
    <row r="3" spans="1:14" x14ac:dyDescent="0.25">
      <c r="A3" s="33" t="s">
        <v>1</v>
      </c>
      <c r="B3" s="34"/>
      <c r="C3" s="15"/>
      <c r="D3" s="16"/>
      <c r="E3" s="16"/>
      <c r="F3" s="16"/>
      <c r="G3" s="16"/>
      <c r="H3" s="17"/>
      <c r="I3" s="29" t="s">
        <v>14</v>
      </c>
      <c r="J3" s="107" t="s">
        <v>63</v>
      </c>
      <c r="K3" s="42" t="s">
        <v>12</v>
      </c>
      <c r="L3" s="55" t="s">
        <v>15</v>
      </c>
    </row>
    <row r="4" spans="1:14" x14ac:dyDescent="0.25">
      <c r="A4" s="35" t="s">
        <v>77</v>
      </c>
      <c r="B4" s="36"/>
      <c r="C4" s="18"/>
      <c r="D4" s="19"/>
      <c r="E4" s="19"/>
      <c r="F4" s="19"/>
      <c r="G4" s="19"/>
      <c r="H4" s="20"/>
      <c r="I4" s="30" t="s">
        <v>78</v>
      </c>
      <c r="J4" s="43" t="s">
        <v>11</v>
      </c>
      <c r="K4" s="44" t="s">
        <v>13</v>
      </c>
      <c r="L4" s="56" t="s">
        <v>79</v>
      </c>
    </row>
    <row r="5" spans="1:14" ht="18.75" x14ac:dyDescent="0.3">
      <c r="A5" s="71"/>
      <c r="B5" s="38" t="s">
        <v>2</v>
      </c>
      <c r="C5" s="7"/>
      <c r="D5" s="8" t="s">
        <v>3</v>
      </c>
      <c r="E5" s="5"/>
      <c r="F5" s="5"/>
      <c r="G5" s="5"/>
      <c r="H5" s="9"/>
      <c r="I5" s="31" t="s">
        <v>2</v>
      </c>
      <c r="J5" s="45" t="s">
        <v>2</v>
      </c>
      <c r="K5" s="46" t="s">
        <v>2</v>
      </c>
      <c r="L5" s="57" t="s">
        <v>2</v>
      </c>
    </row>
    <row r="6" spans="1:14" ht="15.75" x14ac:dyDescent="0.25">
      <c r="A6" s="37"/>
      <c r="B6" s="21"/>
      <c r="C6" s="7"/>
      <c r="D6" s="10" t="s">
        <v>4</v>
      </c>
      <c r="E6" s="11"/>
      <c r="F6" s="5"/>
      <c r="G6" s="5"/>
      <c r="H6" s="9"/>
      <c r="I6" s="26"/>
      <c r="J6" s="47"/>
      <c r="K6" s="32"/>
      <c r="L6" s="104"/>
    </row>
    <row r="7" spans="1:14" x14ac:dyDescent="0.25">
      <c r="A7" s="37"/>
      <c r="B7" s="21"/>
      <c r="C7" s="7"/>
      <c r="D7" s="12" t="s">
        <v>5</v>
      </c>
      <c r="E7" s="5"/>
      <c r="F7" s="5"/>
      <c r="G7" s="5"/>
      <c r="H7" s="9"/>
      <c r="I7" s="26"/>
      <c r="J7" s="47"/>
      <c r="K7" s="32"/>
      <c r="L7" s="104"/>
    </row>
    <row r="8" spans="1:14" ht="15.75" x14ac:dyDescent="0.25">
      <c r="A8" s="37"/>
      <c r="B8" s="39">
        <v>298</v>
      </c>
      <c r="C8" s="5"/>
      <c r="D8" s="5" t="s">
        <v>59</v>
      </c>
      <c r="E8" s="5"/>
      <c r="F8" s="5"/>
      <c r="G8" s="5"/>
      <c r="H8" s="9"/>
      <c r="I8" s="28">
        <v>600</v>
      </c>
      <c r="J8" s="48">
        <v>0</v>
      </c>
      <c r="K8" s="49">
        <v>600</v>
      </c>
      <c r="L8" s="59">
        <v>1200</v>
      </c>
    </row>
    <row r="9" spans="1:14" ht="15.75" x14ac:dyDescent="0.25">
      <c r="A9" s="37"/>
      <c r="B9" s="39">
        <v>3590</v>
      </c>
      <c r="C9" s="5"/>
      <c r="D9" s="5" t="s">
        <v>6</v>
      </c>
      <c r="E9" s="5"/>
      <c r="F9" s="5"/>
      <c r="G9" s="5"/>
      <c r="H9" s="9"/>
      <c r="I9" s="28">
        <v>3600</v>
      </c>
      <c r="J9" s="48">
        <v>3430</v>
      </c>
      <c r="K9" s="49">
        <v>3430</v>
      </c>
      <c r="L9" s="59">
        <v>3600</v>
      </c>
      <c r="M9" s="106"/>
      <c r="N9" s="106"/>
    </row>
    <row r="10" spans="1:14" ht="15.75" x14ac:dyDescent="0.25">
      <c r="A10" s="37"/>
      <c r="B10" s="39">
        <v>231</v>
      </c>
      <c r="C10" s="5"/>
      <c r="D10" s="5" t="s">
        <v>39</v>
      </c>
      <c r="E10" s="5"/>
      <c r="F10" s="5"/>
      <c r="G10" s="5"/>
      <c r="H10" s="9"/>
      <c r="I10" s="28">
        <v>550</v>
      </c>
      <c r="J10" s="48">
        <v>579</v>
      </c>
      <c r="K10" s="49">
        <v>579</v>
      </c>
      <c r="L10" s="59">
        <v>550</v>
      </c>
    </row>
    <row r="11" spans="1:14" ht="15.75" x14ac:dyDescent="0.25">
      <c r="A11" s="37"/>
      <c r="B11" s="39">
        <v>670</v>
      </c>
      <c r="C11" s="5"/>
      <c r="D11" s="6" t="s">
        <v>65</v>
      </c>
      <c r="E11" s="5"/>
      <c r="F11" s="5"/>
      <c r="G11" s="5"/>
      <c r="H11" s="9"/>
      <c r="I11" s="28">
        <v>2000</v>
      </c>
      <c r="J11" s="48">
        <v>0</v>
      </c>
      <c r="K11" s="49">
        <v>0</v>
      </c>
      <c r="L11" s="59">
        <v>0</v>
      </c>
    </row>
    <row r="12" spans="1:14" ht="15.75" x14ac:dyDescent="0.25">
      <c r="A12" s="37"/>
      <c r="B12" s="39">
        <v>219</v>
      </c>
      <c r="C12" s="5"/>
      <c r="D12" s="5" t="s">
        <v>52</v>
      </c>
      <c r="E12" s="5"/>
      <c r="F12" s="5"/>
      <c r="G12" s="5"/>
      <c r="H12" s="9"/>
      <c r="I12" s="28">
        <v>725</v>
      </c>
      <c r="J12" s="48">
        <v>65</v>
      </c>
      <c r="K12" s="49">
        <v>500</v>
      </c>
      <c r="L12" s="59">
        <v>500</v>
      </c>
    </row>
    <row r="13" spans="1:14" ht="15.75" x14ac:dyDescent="0.25">
      <c r="A13" s="72"/>
      <c r="B13" s="39">
        <v>191</v>
      </c>
      <c r="C13" s="5"/>
      <c r="D13" s="5" t="s">
        <v>42</v>
      </c>
      <c r="E13" s="5"/>
      <c r="F13" s="5"/>
      <c r="G13" s="5"/>
      <c r="H13" s="9"/>
      <c r="I13" s="28">
        <v>500</v>
      </c>
      <c r="J13" s="48">
        <v>79</v>
      </c>
      <c r="K13" s="49">
        <v>150</v>
      </c>
      <c r="L13" s="59">
        <v>500</v>
      </c>
      <c r="M13" s="3"/>
      <c r="N13" s="3"/>
    </row>
    <row r="14" spans="1:14" ht="15.75" x14ac:dyDescent="0.25">
      <c r="A14" s="72"/>
      <c r="B14" s="39">
        <v>770</v>
      </c>
      <c r="C14" s="5"/>
      <c r="D14" s="6" t="s">
        <v>74</v>
      </c>
      <c r="E14" s="5"/>
      <c r="F14" s="5"/>
      <c r="G14" s="5"/>
      <c r="H14" s="9"/>
      <c r="I14" s="28">
        <v>1500</v>
      </c>
      <c r="J14" s="48">
        <v>840</v>
      </c>
      <c r="K14" s="49">
        <v>1000</v>
      </c>
      <c r="L14" s="59">
        <v>1500</v>
      </c>
    </row>
    <row r="15" spans="1:14" ht="15.75" x14ac:dyDescent="0.25">
      <c r="A15" s="72"/>
      <c r="B15" s="39">
        <v>0</v>
      </c>
      <c r="C15" s="5"/>
      <c r="D15" s="6" t="s">
        <v>69</v>
      </c>
      <c r="E15" s="5"/>
      <c r="F15" s="5"/>
      <c r="G15" s="5"/>
      <c r="H15" s="9"/>
      <c r="I15" s="28">
        <v>2000</v>
      </c>
      <c r="J15" s="48">
        <v>6200</v>
      </c>
      <c r="K15" s="49">
        <v>9200</v>
      </c>
      <c r="L15" s="59">
        <v>2000</v>
      </c>
    </row>
    <row r="16" spans="1:14" ht="15.75" x14ac:dyDescent="0.25">
      <c r="A16" s="72"/>
      <c r="B16" s="39">
        <v>825</v>
      </c>
      <c r="C16" s="5"/>
      <c r="D16" s="6" t="s">
        <v>64</v>
      </c>
      <c r="E16" s="5"/>
      <c r="F16" s="5"/>
      <c r="G16" s="5"/>
      <c r="H16" s="9"/>
      <c r="I16" s="28">
        <v>1000</v>
      </c>
      <c r="J16" s="48">
        <v>0</v>
      </c>
      <c r="K16" s="49">
        <v>500</v>
      </c>
      <c r="L16" s="59">
        <v>1000</v>
      </c>
    </row>
    <row r="17" spans="1:14" x14ac:dyDescent="0.25">
      <c r="A17" s="37"/>
      <c r="B17" s="96"/>
      <c r="C17" s="7"/>
      <c r="D17" s="12" t="s">
        <v>8</v>
      </c>
      <c r="E17" s="5"/>
      <c r="F17" s="5"/>
      <c r="G17" s="5"/>
      <c r="H17" s="9"/>
      <c r="I17" s="26"/>
      <c r="J17" s="48"/>
      <c r="K17" s="89"/>
      <c r="L17" s="125"/>
    </row>
    <row r="18" spans="1:14" ht="15.75" x14ac:dyDescent="0.25">
      <c r="A18" s="37"/>
      <c r="B18" s="39">
        <v>4089</v>
      </c>
      <c r="C18" s="7"/>
      <c r="D18" s="5" t="s">
        <v>9</v>
      </c>
      <c r="E18" s="5"/>
      <c r="F18" s="5"/>
      <c r="G18" s="5"/>
      <c r="H18" s="9"/>
      <c r="I18" s="28">
        <v>4200</v>
      </c>
      <c r="J18" s="48">
        <v>3150</v>
      </c>
      <c r="K18" s="49">
        <v>4200</v>
      </c>
      <c r="L18" s="59">
        <v>4500</v>
      </c>
    </row>
    <row r="19" spans="1:14" ht="15.75" x14ac:dyDescent="0.25">
      <c r="A19" s="37"/>
      <c r="B19" s="39">
        <v>1289</v>
      </c>
      <c r="C19" s="7"/>
      <c r="D19" s="5" t="s">
        <v>54</v>
      </c>
      <c r="E19" s="5"/>
      <c r="F19" s="5"/>
      <c r="G19" s="5"/>
      <c r="H19" s="9"/>
      <c r="I19" s="27">
        <v>2200</v>
      </c>
      <c r="J19" s="48">
        <v>3945</v>
      </c>
      <c r="K19" s="49">
        <v>4200</v>
      </c>
      <c r="L19" s="59">
        <v>2500</v>
      </c>
      <c r="M19" s="3"/>
    </row>
    <row r="20" spans="1:14" ht="15.75" x14ac:dyDescent="0.25">
      <c r="A20" s="40"/>
      <c r="B20" s="39">
        <v>140</v>
      </c>
      <c r="C20" s="7"/>
      <c r="D20" s="5" t="s">
        <v>10</v>
      </c>
      <c r="E20" s="5"/>
      <c r="F20" s="5"/>
      <c r="G20" s="5"/>
      <c r="H20" s="9"/>
      <c r="I20" s="27">
        <v>250</v>
      </c>
      <c r="J20" s="48">
        <v>0</v>
      </c>
      <c r="K20" s="49">
        <v>250</v>
      </c>
      <c r="L20" s="59">
        <v>250</v>
      </c>
    </row>
    <row r="21" spans="1:14" ht="15.75" x14ac:dyDescent="0.25">
      <c r="A21" s="37"/>
      <c r="B21" s="39">
        <v>3972</v>
      </c>
      <c r="C21" s="7"/>
      <c r="D21" s="5" t="s">
        <v>6</v>
      </c>
      <c r="E21" s="5"/>
      <c r="F21" s="5"/>
      <c r="G21" s="5"/>
      <c r="H21" s="9"/>
      <c r="I21" s="27">
        <v>4500</v>
      </c>
      <c r="J21" s="48">
        <v>3445</v>
      </c>
      <c r="K21" s="49">
        <v>3445</v>
      </c>
      <c r="L21" s="59">
        <v>4500</v>
      </c>
    </row>
    <row r="22" spans="1:14" ht="15.75" x14ac:dyDescent="0.25">
      <c r="A22" s="37"/>
      <c r="B22" s="39">
        <v>249</v>
      </c>
      <c r="C22" s="5"/>
      <c r="D22" s="5" t="s">
        <v>53</v>
      </c>
      <c r="E22" s="5"/>
      <c r="F22" s="5"/>
      <c r="G22" s="5"/>
      <c r="H22" s="9"/>
      <c r="I22" s="28">
        <v>750</v>
      </c>
      <c r="J22" s="48">
        <v>287</v>
      </c>
      <c r="K22" s="49">
        <v>500</v>
      </c>
      <c r="L22" s="59">
        <v>500</v>
      </c>
      <c r="M22" s="106"/>
      <c r="N22" s="106"/>
    </row>
    <row r="23" spans="1:14" ht="15.75" x14ac:dyDescent="0.25">
      <c r="A23" s="37"/>
      <c r="B23" s="39">
        <v>923</v>
      </c>
      <c r="C23" s="5"/>
      <c r="D23" s="6" t="s">
        <v>91</v>
      </c>
      <c r="E23" s="5"/>
      <c r="F23" s="5"/>
      <c r="G23" s="5"/>
      <c r="H23" s="9"/>
      <c r="I23" s="28">
        <v>0</v>
      </c>
      <c r="J23" s="50">
        <v>0</v>
      </c>
      <c r="K23" s="49">
        <v>0</v>
      </c>
      <c r="L23" s="59">
        <v>1500</v>
      </c>
    </row>
    <row r="24" spans="1:14" ht="15.75" x14ac:dyDescent="0.25">
      <c r="A24" s="40"/>
      <c r="B24" s="121">
        <v>0</v>
      </c>
      <c r="C24" s="5"/>
      <c r="D24" s="6" t="s">
        <v>71</v>
      </c>
      <c r="E24" s="5"/>
      <c r="F24" s="5"/>
      <c r="G24" s="5"/>
      <c r="H24" s="9"/>
      <c r="I24" s="28">
        <v>3000</v>
      </c>
      <c r="J24" s="50">
        <v>0</v>
      </c>
      <c r="K24" s="49">
        <v>0</v>
      </c>
      <c r="L24" s="59">
        <v>22000</v>
      </c>
    </row>
    <row r="25" spans="1:14" ht="15.75" x14ac:dyDescent="0.25">
      <c r="A25" s="40"/>
      <c r="B25" s="121">
        <v>0</v>
      </c>
      <c r="C25" s="5"/>
      <c r="D25" s="6" t="s">
        <v>70</v>
      </c>
      <c r="E25" s="5"/>
      <c r="F25" s="5"/>
      <c r="G25" s="5"/>
      <c r="H25" s="9"/>
      <c r="I25" s="28">
        <v>2500</v>
      </c>
      <c r="J25" s="50">
        <v>1350</v>
      </c>
      <c r="K25" s="49">
        <v>2500</v>
      </c>
      <c r="L25" s="59">
        <v>500</v>
      </c>
    </row>
    <row r="26" spans="1:14" ht="15.75" x14ac:dyDescent="0.25">
      <c r="A26" s="40"/>
      <c r="B26" s="39">
        <v>14864</v>
      </c>
      <c r="C26" s="5"/>
      <c r="D26" s="14" t="s">
        <v>57</v>
      </c>
      <c r="E26" s="85"/>
      <c r="F26" s="85"/>
      <c r="G26" s="85"/>
      <c r="H26" s="9"/>
      <c r="I26" s="28">
        <v>10200</v>
      </c>
      <c r="J26" s="50">
        <v>7286</v>
      </c>
      <c r="K26" s="49">
        <v>9500</v>
      </c>
      <c r="L26" s="59">
        <v>10200</v>
      </c>
    </row>
    <row r="27" spans="1:14" ht="15.75" x14ac:dyDescent="0.25">
      <c r="A27" s="40"/>
      <c r="B27" s="39">
        <v>0</v>
      </c>
      <c r="C27" s="5"/>
      <c r="D27" s="103" t="s">
        <v>75</v>
      </c>
      <c r="E27" s="85"/>
      <c r="F27" s="85"/>
      <c r="G27" s="85"/>
      <c r="H27" s="9"/>
      <c r="I27" s="28">
        <v>5000</v>
      </c>
      <c r="J27" s="50">
        <v>0</v>
      </c>
      <c r="K27" s="49">
        <v>1000</v>
      </c>
      <c r="L27" s="59">
        <v>5000</v>
      </c>
    </row>
    <row r="28" spans="1:14" ht="15.75" x14ac:dyDescent="0.25">
      <c r="A28" s="40"/>
      <c r="B28" s="39">
        <v>0</v>
      </c>
      <c r="C28" s="5"/>
      <c r="D28" s="103" t="s">
        <v>72</v>
      </c>
      <c r="E28" s="85"/>
      <c r="F28" s="85"/>
      <c r="G28" s="85"/>
      <c r="H28" s="5"/>
      <c r="I28" s="28">
        <v>1500</v>
      </c>
      <c r="J28" s="50">
        <v>0</v>
      </c>
      <c r="K28" s="50">
        <v>0</v>
      </c>
      <c r="L28" s="59">
        <v>0</v>
      </c>
    </row>
    <row r="29" spans="1:14" ht="15.75" x14ac:dyDescent="0.25">
      <c r="A29" s="40"/>
      <c r="B29" s="84">
        <v>317</v>
      </c>
      <c r="C29" s="7"/>
      <c r="D29" s="14" t="s">
        <v>92</v>
      </c>
      <c r="E29" s="14"/>
      <c r="F29" s="14"/>
      <c r="G29" s="85"/>
      <c r="H29" s="5"/>
      <c r="I29" s="91">
        <v>1000</v>
      </c>
      <c r="J29" s="48">
        <v>0</v>
      </c>
      <c r="K29" s="50">
        <v>1000</v>
      </c>
      <c r="L29" s="59">
        <v>500</v>
      </c>
    </row>
    <row r="30" spans="1:14" ht="15.75" x14ac:dyDescent="0.25">
      <c r="A30" s="68" t="s">
        <v>27</v>
      </c>
      <c r="B30" s="69">
        <f>SUM(B8:B29)</f>
        <v>32637</v>
      </c>
      <c r="C30" s="92"/>
      <c r="D30" s="73"/>
      <c r="E30" s="73"/>
      <c r="F30" s="73"/>
      <c r="G30" s="73"/>
      <c r="H30" s="74" t="s">
        <v>27</v>
      </c>
      <c r="I30" s="93">
        <f>SUM(I7:I29)</f>
        <v>47575</v>
      </c>
      <c r="J30" s="126">
        <f>SUM(J8:J29)</f>
        <v>30656</v>
      </c>
      <c r="K30" s="127">
        <f>SUM(K8:K29)</f>
        <v>42554</v>
      </c>
      <c r="L30" s="70">
        <f>SUM(L7:L29)</f>
        <v>62800</v>
      </c>
    </row>
    <row r="31" spans="1:14" ht="15.75" x14ac:dyDescent="0.25">
      <c r="A31" s="100"/>
      <c r="B31" s="100"/>
      <c r="C31" s="6"/>
      <c r="D31" s="6"/>
      <c r="E31" s="6"/>
      <c r="F31" s="6"/>
      <c r="G31" s="6"/>
      <c r="H31" s="6"/>
      <c r="I31" s="94"/>
      <c r="J31" s="129"/>
      <c r="K31" s="129"/>
      <c r="L31" s="75"/>
    </row>
    <row r="32" spans="1:14" x14ac:dyDescent="0.25">
      <c r="A32" s="33" t="s">
        <v>1</v>
      </c>
      <c r="B32" s="97"/>
      <c r="C32" s="15"/>
      <c r="D32" s="16"/>
      <c r="E32" s="16"/>
      <c r="F32" s="16"/>
      <c r="G32" s="16"/>
      <c r="H32" s="17"/>
      <c r="I32" s="29" t="s">
        <v>29</v>
      </c>
      <c r="J32" s="107" t="s">
        <v>83</v>
      </c>
      <c r="K32" s="42" t="s">
        <v>12</v>
      </c>
      <c r="L32" s="86" t="s">
        <v>30</v>
      </c>
    </row>
    <row r="33" spans="1:16" x14ac:dyDescent="0.25">
      <c r="A33" s="35" t="s">
        <v>77</v>
      </c>
      <c r="B33" s="98"/>
      <c r="C33" s="18"/>
      <c r="D33" s="19"/>
      <c r="E33" s="19"/>
      <c r="F33" s="19"/>
      <c r="G33" s="19"/>
      <c r="H33" s="20"/>
      <c r="I33" s="30" t="s">
        <v>78</v>
      </c>
      <c r="J33" s="43" t="s">
        <v>11</v>
      </c>
      <c r="K33" s="44" t="s">
        <v>13</v>
      </c>
      <c r="L33" s="87" t="s">
        <v>79</v>
      </c>
    </row>
    <row r="34" spans="1:16" ht="15.75" x14ac:dyDescent="0.25">
      <c r="A34" s="60" t="s">
        <v>28</v>
      </c>
      <c r="B34" s="39">
        <f>B30</f>
        <v>32637</v>
      </c>
      <c r="C34" s="61"/>
      <c r="D34" s="62"/>
      <c r="E34" s="62"/>
      <c r="F34" s="63"/>
      <c r="G34" s="62"/>
      <c r="H34" s="64" t="s">
        <v>28</v>
      </c>
      <c r="I34" s="65">
        <f>I30</f>
        <v>47575</v>
      </c>
      <c r="J34" s="66">
        <f>J30</f>
        <v>30656</v>
      </c>
      <c r="K34" s="67">
        <f>K30</f>
        <v>42554</v>
      </c>
      <c r="L34" s="88">
        <f>L30</f>
        <v>62800</v>
      </c>
    </row>
    <row r="35" spans="1:16" ht="15.75" x14ac:dyDescent="0.25">
      <c r="A35" s="37"/>
      <c r="B35" s="96"/>
      <c r="C35" s="5"/>
      <c r="D35" s="10" t="s">
        <v>45</v>
      </c>
      <c r="E35" s="5"/>
      <c r="F35" s="5"/>
      <c r="G35" s="5"/>
      <c r="H35" s="9"/>
      <c r="I35" s="27"/>
      <c r="J35" s="47"/>
      <c r="K35" s="32"/>
      <c r="L35" s="58"/>
    </row>
    <row r="36" spans="1:16" ht="15.75" x14ac:dyDescent="0.25">
      <c r="A36" s="37"/>
      <c r="B36" s="39">
        <v>18142</v>
      </c>
      <c r="C36" s="5"/>
      <c r="D36" s="5" t="s">
        <v>66</v>
      </c>
      <c r="E36" s="85"/>
      <c r="F36" s="85"/>
      <c r="G36" s="5"/>
      <c r="H36" s="9"/>
      <c r="I36" s="27">
        <v>19500</v>
      </c>
      <c r="J36" s="48">
        <v>14081</v>
      </c>
      <c r="K36" s="49">
        <v>19000</v>
      </c>
      <c r="L36" s="59">
        <v>20500</v>
      </c>
      <c r="M36" s="3"/>
      <c r="N36" s="3"/>
      <c r="O36" s="3"/>
      <c r="P36" s="3"/>
    </row>
    <row r="37" spans="1:16" ht="15.75" x14ac:dyDescent="0.25">
      <c r="A37" s="37"/>
      <c r="B37" s="96"/>
      <c r="C37" s="5"/>
      <c r="D37" s="10" t="s">
        <v>16</v>
      </c>
      <c r="E37" s="11"/>
      <c r="F37" s="11"/>
      <c r="G37" s="5"/>
      <c r="H37" s="9"/>
      <c r="I37" s="27"/>
      <c r="J37" s="105"/>
      <c r="K37" s="89"/>
      <c r="L37" s="58"/>
    </row>
    <row r="38" spans="1:16" ht="15.75" x14ac:dyDescent="0.25">
      <c r="A38" s="37"/>
      <c r="B38" s="39">
        <v>17064</v>
      </c>
      <c r="C38" s="5"/>
      <c r="D38" s="5" t="s">
        <v>55</v>
      </c>
      <c r="E38" s="5"/>
      <c r="F38" s="5"/>
      <c r="G38" s="5"/>
      <c r="H38" s="13"/>
      <c r="I38" s="28">
        <v>17500</v>
      </c>
      <c r="J38" s="48">
        <v>13156</v>
      </c>
      <c r="K38" s="49">
        <v>17540</v>
      </c>
      <c r="L38" s="59">
        <v>18000</v>
      </c>
    </row>
    <row r="39" spans="1:16" ht="15.75" x14ac:dyDescent="0.25">
      <c r="A39" s="37"/>
      <c r="B39" s="39">
        <v>7036</v>
      </c>
      <c r="C39" s="5"/>
      <c r="D39" s="6" t="s">
        <v>58</v>
      </c>
      <c r="E39" s="5"/>
      <c r="F39" s="5"/>
      <c r="G39" s="5"/>
      <c r="H39" s="13"/>
      <c r="I39" s="28">
        <v>8200</v>
      </c>
      <c r="J39" s="50">
        <v>7345</v>
      </c>
      <c r="K39" s="49">
        <v>9793</v>
      </c>
      <c r="L39" s="59">
        <v>9800</v>
      </c>
    </row>
    <row r="40" spans="1:16" ht="15.75" x14ac:dyDescent="0.25">
      <c r="A40" s="37"/>
      <c r="B40" s="39">
        <v>480</v>
      </c>
      <c r="C40" s="5"/>
      <c r="D40" s="5" t="s">
        <v>38</v>
      </c>
      <c r="E40" s="5"/>
      <c r="F40" s="5"/>
      <c r="G40" s="5"/>
      <c r="H40" s="9"/>
      <c r="I40" s="28">
        <v>480</v>
      </c>
      <c r="J40" s="50">
        <v>360</v>
      </c>
      <c r="K40" s="49">
        <v>480</v>
      </c>
      <c r="L40" s="59">
        <v>480</v>
      </c>
    </row>
    <row r="41" spans="1:16" ht="15.75" x14ac:dyDescent="0.25">
      <c r="A41" s="37"/>
      <c r="B41" s="39">
        <v>40</v>
      </c>
      <c r="C41" s="5"/>
      <c r="D41" s="5" t="s">
        <v>43</v>
      </c>
      <c r="E41" s="5"/>
      <c r="F41" s="5"/>
      <c r="G41" s="5"/>
      <c r="H41" s="9"/>
      <c r="I41" s="28">
        <v>150</v>
      </c>
      <c r="J41" s="48">
        <v>0</v>
      </c>
      <c r="K41" s="49">
        <v>0</v>
      </c>
      <c r="L41" s="59">
        <v>100</v>
      </c>
    </row>
    <row r="42" spans="1:16" ht="15.75" x14ac:dyDescent="0.25">
      <c r="A42" s="37"/>
      <c r="B42" s="39">
        <v>175</v>
      </c>
      <c r="C42" s="5"/>
      <c r="D42" s="5" t="s">
        <v>17</v>
      </c>
      <c r="E42" s="5"/>
      <c r="F42" s="5"/>
      <c r="G42" s="5"/>
      <c r="H42" s="9"/>
      <c r="I42" s="28">
        <v>210</v>
      </c>
      <c r="J42" s="48">
        <v>0</v>
      </c>
      <c r="K42" s="49">
        <v>200</v>
      </c>
      <c r="L42" s="59">
        <v>200</v>
      </c>
    </row>
    <row r="43" spans="1:16" ht="15.75" x14ac:dyDescent="0.25">
      <c r="A43" s="37"/>
      <c r="B43" s="39">
        <v>665</v>
      </c>
      <c r="C43" s="5"/>
      <c r="D43" s="5" t="s">
        <v>18</v>
      </c>
      <c r="E43" s="5"/>
      <c r="F43" s="5"/>
      <c r="G43" s="5"/>
      <c r="H43" s="9"/>
      <c r="I43" s="28">
        <v>800</v>
      </c>
      <c r="J43" s="48">
        <v>356</v>
      </c>
      <c r="K43" s="49">
        <v>600</v>
      </c>
      <c r="L43" s="59">
        <v>800</v>
      </c>
      <c r="M43" s="3"/>
      <c r="N43" s="3"/>
    </row>
    <row r="44" spans="1:16" ht="15.75" x14ac:dyDescent="0.25">
      <c r="A44" s="37"/>
      <c r="B44" s="39">
        <v>235</v>
      </c>
      <c r="C44" s="5"/>
      <c r="D44" s="5" t="s">
        <v>41</v>
      </c>
      <c r="E44" s="5"/>
      <c r="F44" s="5"/>
      <c r="G44" s="5"/>
      <c r="H44" s="9"/>
      <c r="I44" s="28">
        <v>500</v>
      </c>
      <c r="J44" s="50">
        <v>523</v>
      </c>
      <c r="K44" s="49">
        <v>450</v>
      </c>
      <c r="L44" s="59">
        <v>300</v>
      </c>
    </row>
    <row r="45" spans="1:16" ht="15.75" x14ac:dyDescent="0.25">
      <c r="A45" s="37"/>
      <c r="B45" s="39">
        <v>1168</v>
      </c>
      <c r="C45" s="5"/>
      <c r="D45" s="5" t="s">
        <v>60</v>
      </c>
      <c r="E45" s="5"/>
      <c r="F45" s="5"/>
      <c r="G45" s="5"/>
      <c r="H45" s="9"/>
      <c r="I45" s="28">
        <v>1100</v>
      </c>
      <c r="J45" s="48">
        <v>611</v>
      </c>
      <c r="K45" s="49">
        <v>850</v>
      </c>
      <c r="L45" s="59">
        <v>1100</v>
      </c>
    </row>
    <row r="46" spans="1:16" ht="15.75" x14ac:dyDescent="0.25">
      <c r="A46" s="37"/>
      <c r="B46" s="39">
        <v>386</v>
      </c>
      <c r="C46" s="5"/>
      <c r="D46" s="5" t="s">
        <v>51</v>
      </c>
      <c r="E46" s="5"/>
      <c r="F46" s="5"/>
      <c r="G46" s="5"/>
      <c r="H46" s="9"/>
      <c r="I46" s="28">
        <v>400</v>
      </c>
      <c r="J46" s="48">
        <v>290</v>
      </c>
      <c r="K46" s="49">
        <v>390</v>
      </c>
      <c r="L46" s="59">
        <v>400</v>
      </c>
    </row>
    <row r="47" spans="1:16" ht="15.75" x14ac:dyDescent="0.25">
      <c r="A47" s="37"/>
      <c r="B47" s="39">
        <v>0</v>
      </c>
      <c r="C47" s="5"/>
      <c r="D47" s="5" t="s">
        <v>19</v>
      </c>
      <c r="E47" s="5"/>
      <c r="F47" s="5"/>
      <c r="G47" s="5"/>
      <c r="H47" s="9"/>
      <c r="I47" s="114">
        <v>100</v>
      </c>
      <c r="J47" s="50">
        <v>0</v>
      </c>
      <c r="K47" s="49">
        <v>50</v>
      </c>
      <c r="L47" s="122">
        <v>50</v>
      </c>
    </row>
    <row r="48" spans="1:16" ht="15.75" x14ac:dyDescent="0.25">
      <c r="A48" s="41"/>
      <c r="B48" s="39">
        <v>87</v>
      </c>
      <c r="C48" s="5"/>
      <c r="D48" s="5" t="s">
        <v>20</v>
      </c>
      <c r="E48" s="5"/>
      <c r="F48" s="5"/>
      <c r="G48" s="5"/>
      <c r="H48" s="9"/>
      <c r="I48" s="28">
        <v>100</v>
      </c>
      <c r="J48" s="50">
        <v>0</v>
      </c>
      <c r="K48" s="49">
        <v>0</v>
      </c>
      <c r="L48" s="59">
        <v>0</v>
      </c>
    </row>
    <row r="49" spans="1:12" ht="15.75" x14ac:dyDescent="0.25">
      <c r="A49" s="37"/>
      <c r="B49" s="39">
        <v>1452</v>
      </c>
      <c r="C49" s="5"/>
      <c r="D49" s="5" t="s">
        <v>21</v>
      </c>
      <c r="E49" s="5"/>
      <c r="F49" s="5"/>
      <c r="G49" s="5"/>
      <c r="H49" s="9"/>
      <c r="I49" s="28">
        <v>1700</v>
      </c>
      <c r="J49" s="48">
        <v>1495</v>
      </c>
      <c r="K49" s="49">
        <v>1495</v>
      </c>
      <c r="L49" s="59">
        <v>1700</v>
      </c>
    </row>
    <row r="50" spans="1:12" ht="15.75" x14ac:dyDescent="0.25">
      <c r="A50" s="37"/>
      <c r="B50" s="39">
        <v>530</v>
      </c>
      <c r="C50" s="5"/>
      <c r="D50" s="5" t="s">
        <v>22</v>
      </c>
      <c r="E50" s="5"/>
      <c r="F50" s="5"/>
      <c r="G50" s="5"/>
      <c r="H50" s="9"/>
      <c r="I50" s="28">
        <v>550</v>
      </c>
      <c r="J50" s="48">
        <v>525</v>
      </c>
      <c r="K50" s="49">
        <v>525</v>
      </c>
      <c r="L50" s="59">
        <v>550</v>
      </c>
    </row>
    <row r="51" spans="1:12" ht="15.75" x14ac:dyDescent="0.25">
      <c r="A51" s="37"/>
      <c r="B51" s="39">
        <v>921</v>
      </c>
      <c r="C51" s="5"/>
      <c r="D51" s="5" t="s">
        <v>23</v>
      </c>
      <c r="E51" s="5"/>
      <c r="F51" s="5"/>
      <c r="G51" s="5"/>
      <c r="H51" s="9"/>
      <c r="I51" s="28">
        <v>600</v>
      </c>
      <c r="J51" s="48">
        <v>0</v>
      </c>
      <c r="K51" s="49">
        <v>550</v>
      </c>
      <c r="L51" s="59">
        <v>600</v>
      </c>
    </row>
    <row r="52" spans="1:12" ht="15.75" x14ac:dyDescent="0.25">
      <c r="A52" s="37"/>
      <c r="B52" s="39">
        <v>10</v>
      </c>
      <c r="C52" s="5"/>
      <c r="D52" s="5" t="s">
        <v>24</v>
      </c>
      <c r="E52" s="5"/>
      <c r="F52" s="5"/>
      <c r="G52" s="5"/>
      <c r="H52" s="9"/>
      <c r="I52" s="28">
        <v>250</v>
      </c>
      <c r="J52" s="48">
        <v>0</v>
      </c>
      <c r="K52" s="49">
        <v>100</v>
      </c>
      <c r="L52" s="59">
        <v>200</v>
      </c>
    </row>
    <row r="53" spans="1:12" ht="15.75" x14ac:dyDescent="0.25">
      <c r="A53" s="130"/>
      <c r="B53" s="39">
        <v>150</v>
      </c>
      <c r="C53" s="5"/>
      <c r="D53" s="5" t="s">
        <v>25</v>
      </c>
      <c r="E53" s="5"/>
      <c r="F53" s="5"/>
      <c r="G53" s="5"/>
      <c r="H53" s="9"/>
      <c r="I53" s="28">
        <v>150</v>
      </c>
      <c r="J53" s="50">
        <v>150</v>
      </c>
      <c r="K53" s="49">
        <v>150</v>
      </c>
      <c r="L53" s="59">
        <v>150</v>
      </c>
    </row>
    <row r="54" spans="1:12" ht="15.75" x14ac:dyDescent="0.25">
      <c r="A54" s="40"/>
      <c r="B54" s="39">
        <v>35</v>
      </c>
      <c r="C54" s="5"/>
      <c r="D54" s="5" t="s">
        <v>26</v>
      </c>
      <c r="E54" s="5"/>
      <c r="F54" s="5"/>
      <c r="G54" s="5"/>
      <c r="H54" s="9"/>
      <c r="I54" s="28">
        <v>40</v>
      </c>
      <c r="J54" s="50">
        <v>0</v>
      </c>
      <c r="K54" s="49">
        <v>35</v>
      </c>
      <c r="L54" s="122">
        <v>40</v>
      </c>
    </row>
    <row r="55" spans="1:12" ht="15.75" x14ac:dyDescent="0.25">
      <c r="A55" s="37"/>
      <c r="B55" s="39">
        <v>0</v>
      </c>
      <c r="C55" s="5"/>
      <c r="D55" s="5" t="s">
        <v>40</v>
      </c>
      <c r="E55" s="5"/>
      <c r="F55" s="5"/>
      <c r="G55" s="5"/>
      <c r="H55" s="9"/>
      <c r="I55" s="114">
        <v>500</v>
      </c>
      <c r="J55" s="50">
        <v>0</v>
      </c>
      <c r="K55" s="49">
        <v>15</v>
      </c>
      <c r="L55" s="59">
        <v>500</v>
      </c>
    </row>
    <row r="56" spans="1:12" ht="15.75" x14ac:dyDescent="0.25">
      <c r="A56" s="41"/>
      <c r="B56" s="39">
        <v>1810</v>
      </c>
      <c r="C56" s="5"/>
      <c r="D56" s="5" t="s">
        <v>46</v>
      </c>
      <c r="E56" s="5"/>
      <c r="F56" s="5"/>
      <c r="G56" s="5"/>
      <c r="H56" s="9"/>
      <c r="I56" s="114">
        <v>1000</v>
      </c>
      <c r="J56" s="50">
        <v>47</v>
      </c>
      <c r="K56" s="49">
        <v>500</v>
      </c>
      <c r="L56" s="59">
        <v>750</v>
      </c>
    </row>
    <row r="57" spans="1:12" ht="15.75" x14ac:dyDescent="0.25">
      <c r="A57" s="41"/>
      <c r="B57" s="39">
        <v>0</v>
      </c>
      <c r="C57" s="5"/>
      <c r="D57" s="6" t="s">
        <v>44</v>
      </c>
      <c r="E57" s="5"/>
      <c r="F57" s="5"/>
      <c r="G57" s="5"/>
      <c r="H57" s="9"/>
      <c r="I57" s="114">
        <v>0</v>
      </c>
      <c r="J57" s="50">
        <v>0</v>
      </c>
      <c r="K57" s="49">
        <v>0</v>
      </c>
      <c r="L57" s="59">
        <v>0</v>
      </c>
    </row>
    <row r="58" spans="1:12" ht="15.75" x14ac:dyDescent="0.25">
      <c r="A58" s="41"/>
      <c r="B58" s="39"/>
      <c r="C58" s="5"/>
      <c r="D58" s="103" t="s">
        <v>68</v>
      </c>
      <c r="E58" s="14"/>
      <c r="F58" s="14"/>
      <c r="G58" s="14"/>
      <c r="H58" s="9"/>
      <c r="I58" s="114"/>
      <c r="J58" s="50"/>
      <c r="K58" s="49"/>
      <c r="L58" s="59"/>
    </row>
    <row r="59" spans="1:12" ht="15.75" x14ac:dyDescent="0.25">
      <c r="A59" s="41"/>
      <c r="B59" s="39">
        <v>622</v>
      </c>
      <c r="C59" s="5"/>
      <c r="D59" s="6" t="s">
        <v>33</v>
      </c>
      <c r="E59" s="5"/>
      <c r="F59" s="5"/>
      <c r="G59" s="5"/>
      <c r="H59" s="9"/>
      <c r="I59" s="114">
        <v>750</v>
      </c>
      <c r="J59" s="50">
        <v>0</v>
      </c>
      <c r="K59" s="49">
        <v>750</v>
      </c>
      <c r="L59" s="59">
        <v>750</v>
      </c>
    </row>
    <row r="60" spans="1:12" ht="15.75" x14ac:dyDescent="0.25">
      <c r="A60" s="41"/>
      <c r="B60" s="39">
        <v>747</v>
      </c>
      <c r="C60" s="5"/>
      <c r="D60" s="6" t="s">
        <v>67</v>
      </c>
      <c r="E60" s="5"/>
      <c r="F60" s="5"/>
      <c r="G60" s="5"/>
      <c r="H60" s="9"/>
      <c r="I60" s="114">
        <v>1000</v>
      </c>
      <c r="J60" s="50">
        <v>86</v>
      </c>
      <c r="K60" s="49">
        <v>300</v>
      </c>
      <c r="L60" s="59">
        <v>500</v>
      </c>
    </row>
    <row r="61" spans="1:12" ht="15.75" x14ac:dyDescent="0.25">
      <c r="A61" s="41"/>
      <c r="B61" s="99">
        <v>1317</v>
      </c>
      <c r="C61" s="136"/>
      <c r="D61" s="6" t="s">
        <v>50</v>
      </c>
      <c r="E61" s="5"/>
      <c r="F61" s="5"/>
      <c r="G61" s="5"/>
      <c r="H61" s="9"/>
      <c r="I61" s="114">
        <v>1500</v>
      </c>
      <c r="J61" s="50">
        <v>928</v>
      </c>
      <c r="K61" s="49">
        <v>1300</v>
      </c>
      <c r="L61" s="59">
        <v>1500</v>
      </c>
    </row>
    <row r="62" spans="1:12" ht="15.75" x14ac:dyDescent="0.25">
      <c r="A62" s="77" t="s">
        <v>47</v>
      </c>
      <c r="B62" s="90">
        <f>SUM(B34:B61)</f>
        <v>85709</v>
      </c>
      <c r="C62" s="78"/>
      <c r="D62" s="79"/>
      <c r="E62" s="79"/>
      <c r="F62" s="79"/>
      <c r="G62" s="79"/>
      <c r="H62" s="80" t="s">
        <v>85</v>
      </c>
      <c r="I62" s="132">
        <f>SUM(I34:I61)</f>
        <v>104655</v>
      </c>
      <c r="J62" s="133">
        <f>SUM(J34:J61)</f>
        <v>70609</v>
      </c>
      <c r="K62" s="134">
        <f>SUM(K34:K61)</f>
        <v>97627</v>
      </c>
      <c r="L62" s="70">
        <f>SUM(L34:L61)</f>
        <v>121770</v>
      </c>
    </row>
    <row r="63" spans="1:12" ht="15.75" x14ac:dyDescent="0.25">
      <c r="A63" s="131"/>
      <c r="B63" s="100"/>
      <c r="C63" s="6"/>
      <c r="D63" s="6"/>
      <c r="E63" s="6"/>
      <c r="F63" s="6"/>
      <c r="G63" s="6"/>
      <c r="H63" s="6"/>
      <c r="I63" s="76"/>
      <c r="J63" s="6"/>
      <c r="K63" s="6"/>
      <c r="L63" s="123"/>
    </row>
    <row r="64" spans="1:12" x14ac:dyDescent="0.25">
      <c r="A64" s="33" t="s">
        <v>1</v>
      </c>
      <c r="B64" s="101"/>
      <c r="C64" s="15"/>
      <c r="D64" s="16"/>
      <c r="E64" s="16"/>
      <c r="F64" s="16"/>
      <c r="G64" s="16"/>
      <c r="H64" s="17"/>
      <c r="I64" s="29" t="s">
        <v>29</v>
      </c>
      <c r="J64" s="107" t="s">
        <v>63</v>
      </c>
      <c r="K64" s="42" t="s">
        <v>12</v>
      </c>
      <c r="L64" s="86" t="s">
        <v>30</v>
      </c>
    </row>
    <row r="65" spans="1:12" x14ac:dyDescent="0.25">
      <c r="A65" s="35" t="s">
        <v>77</v>
      </c>
      <c r="B65" s="102"/>
      <c r="C65" s="18"/>
      <c r="D65" s="19"/>
      <c r="E65" s="19"/>
      <c r="F65" s="19"/>
      <c r="G65" s="19"/>
      <c r="H65" s="20"/>
      <c r="I65" s="30" t="s">
        <v>78</v>
      </c>
      <c r="J65" s="43" t="s">
        <v>11</v>
      </c>
      <c r="K65" s="44" t="s">
        <v>13</v>
      </c>
      <c r="L65" s="87" t="s">
        <v>79</v>
      </c>
    </row>
    <row r="66" spans="1:12" ht="18.75" x14ac:dyDescent="0.3">
      <c r="A66" s="37"/>
      <c r="B66" s="96"/>
      <c r="C66" s="7"/>
      <c r="D66" s="8" t="s">
        <v>31</v>
      </c>
      <c r="E66" s="5"/>
      <c r="F66" s="5"/>
      <c r="G66" s="5"/>
      <c r="H66" s="9"/>
      <c r="I66" s="135"/>
      <c r="J66" s="47"/>
      <c r="K66" s="32"/>
      <c r="L66" s="58"/>
    </row>
    <row r="67" spans="1:12" ht="15.75" x14ac:dyDescent="0.25">
      <c r="A67" s="37"/>
      <c r="B67" s="39">
        <v>394</v>
      </c>
      <c r="C67" s="5"/>
      <c r="D67" s="5" t="s">
        <v>32</v>
      </c>
      <c r="E67" s="5"/>
      <c r="F67" s="5"/>
      <c r="G67" s="5"/>
      <c r="H67" s="9"/>
      <c r="I67" s="27">
        <v>340</v>
      </c>
      <c r="J67" s="48">
        <v>95</v>
      </c>
      <c r="K67" s="49">
        <v>110</v>
      </c>
      <c r="L67" s="59">
        <v>70</v>
      </c>
    </row>
    <row r="68" spans="1:12" ht="15.75" x14ac:dyDescent="0.25">
      <c r="A68" s="37"/>
      <c r="B68" s="39">
        <v>316</v>
      </c>
      <c r="C68" s="5"/>
      <c r="D68" s="5" t="s">
        <v>84</v>
      </c>
      <c r="E68" s="5"/>
      <c r="F68" s="5"/>
      <c r="G68" s="5"/>
      <c r="H68" s="9"/>
      <c r="I68" s="27">
        <v>750</v>
      </c>
      <c r="J68" s="48">
        <v>0</v>
      </c>
      <c r="K68" s="49">
        <v>500</v>
      </c>
      <c r="L68" s="59">
        <v>650</v>
      </c>
    </row>
    <row r="69" spans="1:12" ht="15.75" x14ac:dyDescent="0.25">
      <c r="A69" s="37"/>
      <c r="B69" s="39">
        <v>0</v>
      </c>
      <c r="C69" s="5"/>
      <c r="D69" s="6" t="s">
        <v>73</v>
      </c>
      <c r="E69" s="5"/>
      <c r="F69" s="5"/>
      <c r="G69" s="5"/>
      <c r="H69" s="9"/>
      <c r="I69" s="27">
        <v>1000</v>
      </c>
      <c r="J69" s="48">
        <v>707</v>
      </c>
      <c r="K69" s="49">
        <v>707</v>
      </c>
      <c r="L69" s="59">
        <v>1000</v>
      </c>
    </row>
    <row r="70" spans="1:12" ht="15.75" x14ac:dyDescent="0.25">
      <c r="A70" s="37"/>
      <c r="B70" s="39">
        <v>5076</v>
      </c>
      <c r="C70" s="5"/>
      <c r="D70" s="5" t="s">
        <v>62</v>
      </c>
      <c r="E70" s="5"/>
      <c r="F70" s="5"/>
      <c r="G70" s="5"/>
      <c r="H70" s="9"/>
      <c r="I70" s="27">
        <v>5500</v>
      </c>
      <c r="J70" s="48">
        <v>5413</v>
      </c>
      <c r="K70" s="49">
        <v>5413</v>
      </c>
      <c r="L70" s="59">
        <v>5500</v>
      </c>
    </row>
    <row r="71" spans="1:12" ht="15.75" x14ac:dyDescent="0.25">
      <c r="A71" s="37"/>
      <c r="B71" s="39">
        <v>700</v>
      </c>
      <c r="C71" s="5"/>
      <c r="D71" s="6" t="s">
        <v>56</v>
      </c>
      <c r="E71" s="5"/>
      <c r="F71" s="5"/>
      <c r="G71" s="5"/>
      <c r="H71" s="9"/>
      <c r="I71" s="27">
        <v>600</v>
      </c>
      <c r="J71" s="48">
        <v>300</v>
      </c>
      <c r="K71" s="49">
        <v>500</v>
      </c>
      <c r="L71" s="59">
        <v>600</v>
      </c>
    </row>
    <row r="72" spans="1:12" ht="15.75" x14ac:dyDescent="0.25">
      <c r="A72" s="37"/>
      <c r="B72" s="39">
        <v>4713</v>
      </c>
      <c r="C72" s="5"/>
      <c r="D72" s="6" t="s">
        <v>57</v>
      </c>
      <c r="E72" s="5"/>
      <c r="F72" s="5"/>
      <c r="G72" s="5"/>
      <c r="H72" s="9"/>
      <c r="I72" s="27">
        <v>2500</v>
      </c>
      <c r="J72" s="48">
        <v>2050</v>
      </c>
      <c r="K72" s="49">
        <v>2800</v>
      </c>
      <c r="L72" s="59">
        <v>2500</v>
      </c>
    </row>
    <row r="73" spans="1:12" ht="15.75" x14ac:dyDescent="0.25">
      <c r="A73" s="37"/>
      <c r="B73" s="39">
        <v>279</v>
      </c>
      <c r="C73" s="5"/>
      <c r="D73" s="5" t="s">
        <v>7</v>
      </c>
      <c r="E73" s="5"/>
      <c r="F73" s="5"/>
      <c r="G73" s="5"/>
      <c r="H73" s="9"/>
      <c r="I73" s="27">
        <v>100</v>
      </c>
      <c r="J73" s="48">
        <v>0</v>
      </c>
      <c r="K73" s="49">
        <v>100</v>
      </c>
      <c r="L73" s="59">
        <v>100</v>
      </c>
    </row>
    <row r="74" spans="1:12" ht="15.75" x14ac:dyDescent="0.25">
      <c r="A74" s="37"/>
      <c r="B74" s="96"/>
      <c r="C74" s="5"/>
      <c r="D74" s="10" t="s">
        <v>34</v>
      </c>
      <c r="E74" s="5"/>
      <c r="F74" s="5"/>
      <c r="G74" s="5"/>
      <c r="H74" s="9"/>
      <c r="I74" s="27"/>
      <c r="J74" s="105"/>
      <c r="K74" s="49"/>
      <c r="L74" s="59"/>
    </row>
    <row r="75" spans="1:12" ht="15.75" x14ac:dyDescent="0.25">
      <c r="A75" s="37"/>
      <c r="B75" s="39">
        <v>93500</v>
      </c>
      <c r="C75" s="5"/>
      <c r="D75" s="5" t="s">
        <v>35</v>
      </c>
      <c r="E75" s="5"/>
      <c r="F75" s="5"/>
      <c r="G75" s="5"/>
      <c r="H75" s="9"/>
      <c r="I75" s="113">
        <v>93500</v>
      </c>
      <c r="J75" s="48">
        <v>93500</v>
      </c>
      <c r="K75" s="49"/>
      <c r="L75" s="137">
        <v>93500</v>
      </c>
    </row>
    <row r="76" spans="1:12" ht="15.75" x14ac:dyDescent="0.25">
      <c r="A76" s="37"/>
      <c r="B76" s="39">
        <v>1000</v>
      </c>
      <c r="C76" s="5"/>
      <c r="D76" s="6" t="s">
        <v>95</v>
      </c>
      <c r="E76" s="5"/>
      <c r="F76" s="5"/>
      <c r="G76" s="5"/>
      <c r="H76" s="9"/>
      <c r="I76" s="28">
        <v>0</v>
      </c>
      <c r="J76" s="50">
        <v>140</v>
      </c>
      <c r="K76" s="50">
        <v>140</v>
      </c>
      <c r="L76" s="59">
        <v>11386</v>
      </c>
    </row>
    <row r="77" spans="1:12" ht="15.75" x14ac:dyDescent="0.25">
      <c r="A77" s="37"/>
      <c r="B77" s="39">
        <v>65</v>
      </c>
      <c r="C77" s="5"/>
      <c r="D77" s="5" t="s">
        <v>36</v>
      </c>
      <c r="E77" s="5"/>
      <c r="F77" s="5"/>
      <c r="G77" s="5"/>
      <c r="H77" s="9"/>
      <c r="I77" s="28">
        <v>65</v>
      </c>
      <c r="J77" s="50">
        <v>65</v>
      </c>
      <c r="K77" s="50">
        <v>65</v>
      </c>
      <c r="L77" s="59">
        <v>65</v>
      </c>
    </row>
    <row r="78" spans="1:12" ht="15.75" x14ac:dyDescent="0.25">
      <c r="A78" s="37"/>
      <c r="B78" s="39">
        <v>490</v>
      </c>
      <c r="C78" s="5"/>
      <c r="D78" s="5" t="s">
        <v>61</v>
      </c>
      <c r="E78" s="5"/>
      <c r="F78" s="5"/>
      <c r="G78" s="5"/>
      <c r="H78" s="9"/>
      <c r="I78" s="28">
        <v>500</v>
      </c>
      <c r="J78" s="50">
        <v>500</v>
      </c>
      <c r="K78" s="50">
        <v>500</v>
      </c>
      <c r="L78" s="59">
        <v>510</v>
      </c>
    </row>
    <row r="79" spans="1:12" ht="15.75" x14ac:dyDescent="0.25">
      <c r="A79" s="77" t="s">
        <v>48</v>
      </c>
      <c r="B79" s="90">
        <f>SUM(B67:B78)</f>
        <v>106533</v>
      </c>
      <c r="C79" s="78"/>
      <c r="D79" s="79"/>
      <c r="E79" s="79"/>
      <c r="F79" s="79"/>
      <c r="G79" s="79"/>
      <c r="H79" s="80" t="s">
        <v>49</v>
      </c>
      <c r="I79" s="81">
        <v>104855</v>
      </c>
      <c r="J79" s="82">
        <f>SUM(J67:J78)</f>
        <v>102770</v>
      </c>
      <c r="K79" s="83">
        <f>SUM(K67:K78)</f>
        <v>10835</v>
      </c>
      <c r="L79" s="95">
        <f>SUM(L67:L78)</f>
        <v>115881</v>
      </c>
    </row>
    <row r="80" spans="1:12" ht="20.25" customHeight="1" x14ac:dyDescent="0.25">
      <c r="A80" s="77"/>
      <c r="B80" s="108">
        <f>B79-B62</f>
        <v>20824</v>
      </c>
      <c r="C80" s="78"/>
      <c r="D80" s="79"/>
      <c r="E80" s="79"/>
      <c r="F80" s="79"/>
      <c r="G80" s="79" t="s">
        <v>37</v>
      </c>
      <c r="H80" s="80"/>
      <c r="I80" s="109">
        <v>200</v>
      </c>
      <c r="J80" s="110">
        <f>J79-J62</f>
        <v>32161</v>
      </c>
      <c r="K80" s="111">
        <f>K79-K62</f>
        <v>-86792</v>
      </c>
      <c r="L80" s="112">
        <f>L79-L62</f>
        <v>-5889</v>
      </c>
    </row>
    <row r="81" spans="1:13" ht="20.25" customHeight="1" x14ac:dyDescent="0.25">
      <c r="A81" s="76"/>
      <c r="B81" s="116"/>
      <c r="C81" s="117"/>
      <c r="D81" s="117"/>
      <c r="E81" s="117"/>
      <c r="F81" s="117"/>
      <c r="G81" s="117"/>
      <c r="H81" s="117"/>
      <c r="I81" s="116"/>
      <c r="J81" s="116"/>
      <c r="K81" s="116"/>
      <c r="L81" s="118"/>
      <c r="M81" s="119"/>
    </row>
    <row r="82" spans="1:13" x14ac:dyDescent="0.25">
      <c r="A82" s="5"/>
      <c r="B82" s="5"/>
      <c r="C82" s="5"/>
      <c r="D82" t="s">
        <v>80</v>
      </c>
      <c r="I82" s="120">
        <f>98878.51-I83-I84</f>
        <v>83104.679999999993</v>
      </c>
      <c r="J82" s="5"/>
      <c r="K82" s="5"/>
      <c r="L82" s="5"/>
    </row>
    <row r="83" spans="1:13" x14ac:dyDescent="0.25">
      <c r="A83" s="5"/>
      <c r="B83" s="5"/>
      <c r="C83" s="5"/>
      <c r="D83" t="s">
        <v>81</v>
      </c>
      <c r="I83" s="120">
        <v>3720.49</v>
      </c>
      <c r="J83" s="5"/>
      <c r="K83" s="5"/>
      <c r="L83" s="5"/>
    </row>
    <row r="84" spans="1:13" x14ac:dyDescent="0.25">
      <c r="A84" s="5"/>
      <c r="B84" s="5"/>
      <c r="C84" s="5"/>
      <c r="D84" t="s">
        <v>82</v>
      </c>
      <c r="I84" s="120">
        <v>12053.34</v>
      </c>
      <c r="J84" s="5"/>
      <c r="K84" s="5"/>
      <c r="L84" s="5"/>
    </row>
    <row r="85" spans="1:13" x14ac:dyDescent="0.25">
      <c r="A85" s="5"/>
      <c r="B85" s="5"/>
      <c r="C85" s="5"/>
      <c r="I85" s="120"/>
      <c r="J85" s="5"/>
      <c r="K85" s="5"/>
      <c r="L85" s="5"/>
    </row>
    <row r="86" spans="1:13" x14ac:dyDescent="0.25">
      <c r="A86" s="5"/>
      <c r="D86" s="2" t="s">
        <v>90</v>
      </c>
      <c r="E86" s="2"/>
      <c r="F86" s="2"/>
      <c r="G86" s="2"/>
      <c r="H86" s="2"/>
      <c r="I86" s="120">
        <f>I82+I83+K80</f>
        <v>33.169999999998254</v>
      </c>
      <c r="J86" s="3"/>
      <c r="K86" s="2"/>
    </row>
    <row r="87" spans="1:13" x14ac:dyDescent="0.25">
      <c r="D87" s="2" t="s">
        <v>89</v>
      </c>
      <c r="E87" s="2"/>
      <c r="F87" s="2"/>
      <c r="G87" s="2"/>
      <c r="H87" s="2"/>
      <c r="I87" s="120">
        <v>0</v>
      </c>
      <c r="K87" s="2"/>
    </row>
    <row r="88" spans="1:13" x14ac:dyDescent="0.25">
      <c r="D88" s="2" t="s">
        <v>88</v>
      </c>
      <c r="E88" s="2"/>
      <c r="F88" s="2"/>
      <c r="G88" s="2"/>
      <c r="H88" s="2"/>
      <c r="I88" s="120">
        <f>I84+K72+10200-K26</f>
        <v>15553.34</v>
      </c>
      <c r="K88" s="2"/>
    </row>
    <row r="89" spans="1:13" x14ac:dyDescent="0.25">
      <c r="D89" s="2" t="s">
        <v>86</v>
      </c>
      <c r="E89" s="2"/>
      <c r="F89" s="2"/>
      <c r="G89" s="2"/>
      <c r="H89" s="2"/>
      <c r="I89" s="120">
        <v>707.46</v>
      </c>
      <c r="J89" s="3"/>
      <c r="K89" s="2" t="s">
        <v>93</v>
      </c>
    </row>
    <row r="90" spans="1:13" x14ac:dyDescent="0.25">
      <c r="A90" t="s">
        <v>96</v>
      </c>
      <c r="C90" s="3"/>
      <c r="D90" s="2" t="s">
        <v>87</v>
      </c>
      <c r="E90" s="2"/>
      <c r="F90" s="2"/>
      <c r="G90" s="2"/>
      <c r="H90" s="124"/>
      <c r="I90" s="128">
        <v>4000</v>
      </c>
      <c r="K90" s="2" t="s">
        <v>94</v>
      </c>
    </row>
    <row r="91" spans="1:13" x14ac:dyDescent="0.25">
      <c r="A91" s="106"/>
      <c r="B91" s="3"/>
    </row>
    <row r="92" spans="1:13" x14ac:dyDescent="0.25">
      <c r="B92" s="3"/>
    </row>
    <row r="93" spans="1:13" x14ac:dyDescent="0.25">
      <c r="A93" s="4"/>
    </row>
    <row r="95" spans="1:13" x14ac:dyDescent="0.25">
      <c r="A95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 harrison</cp:lastModifiedBy>
  <cp:lastPrinted>2021-01-04T11:00:10Z</cp:lastPrinted>
  <dcterms:created xsi:type="dcterms:W3CDTF">2011-01-02T11:56:30Z</dcterms:created>
  <dcterms:modified xsi:type="dcterms:W3CDTF">2021-01-14T09:28:06Z</dcterms:modified>
</cp:coreProperties>
</file>