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stertonpc-my.sharepoint.com/personal/theclerk_misterton-notts-pc_gov_uk/Documents/Misterton Parish Council/Budget/"/>
    </mc:Choice>
  </mc:AlternateContent>
  <xr:revisionPtr revIDLastSave="12" documentId="8_{7C71DDBD-A9F8-4DE7-A5D2-A126DC112AC1}" xr6:coauthVersionLast="47" xr6:coauthVersionMax="47" xr10:uidLastSave="{C0DA78EF-4E2A-41AE-BC25-25CAEFEAD7D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9" i="1" l="1"/>
  <c r="I88" i="1"/>
  <c r="I84" i="1"/>
  <c r="I30" i="1" l="1"/>
  <c r="I33" i="1" s="1"/>
  <c r="I58" i="1" s="1"/>
  <c r="J30" i="1"/>
  <c r="J33" i="1" s="1"/>
  <c r="J58" i="1" s="1"/>
  <c r="K30" i="1"/>
  <c r="K33" i="1" s="1"/>
  <c r="K58" i="1" s="1"/>
  <c r="I77" i="1"/>
  <c r="J77" i="1"/>
  <c r="K77" i="1"/>
  <c r="K78" i="1" l="1"/>
  <c r="I86" i="1" s="1"/>
  <c r="I92" i="1" s="1"/>
  <c r="J78" i="1"/>
  <c r="L30" i="1" l="1"/>
  <c r="L77" i="1" l="1"/>
  <c r="B30" i="1" l="1"/>
  <c r="B33" i="1" s="1"/>
  <c r="B58" i="1" s="1"/>
  <c r="B77" i="1" l="1"/>
  <c r="B78" i="1" s="1"/>
  <c r="L33" i="1" l="1"/>
  <c r="L58" i="1" l="1"/>
  <c r="L78" i="1" s="1"/>
</calcChain>
</file>

<file path=xl/sharedStrings.xml><?xml version="1.0" encoding="utf-8"?>
<sst xmlns="http://schemas.openxmlformats.org/spreadsheetml/2006/main" count="121" uniqueCount="97">
  <si>
    <t>MISTERTON PARISH COUNCIL</t>
  </si>
  <si>
    <t>£</t>
  </si>
  <si>
    <t>EXPENDITURE</t>
  </si>
  <si>
    <t>AMENITIES</t>
  </si>
  <si>
    <t>Village</t>
  </si>
  <si>
    <t>Maintenance Contract</t>
  </si>
  <si>
    <t>Miscellaneous</t>
  </si>
  <si>
    <t>Sports Field</t>
  </si>
  <si>
    <t>Fertiliser and Weedkilling</t>
  </si>
  <si>
    <t>SPENDING</t>
  </si>
  <si>
    <t xml:space="preserve">PROJECTED </t>
  </si>
  <si>
    <t>FULL YEAR</t>
  </si>
  <si>
    <t xml:space="preserve">CURRENT </t>
  </si>
  <si>
    <t>NEXT YEARS</t>
  </si>
  <si>
    <t>ADMINISTRATION</t>
  </si>
  <si>
    <t>Advertising</t>
  </si>
  <si>
    <t>Stationery</t>
  </si>
  <si>
    <t xml:space="preserve">Insurance </t>
  </si>
  <si>
    <t>Audit Fees</t>
  </si>
  <si>
    <t>Training</t>
  </si>
  <si>
    <t>Chairmans Allowance</t>
  </si>
  <si>
    <t>Data Protection Registration</t>
  </si>
  <si>
    <t>c/fwd</t>
  </si>
  <si>
    <t>b/fwd</t>
  </si>
  <si>
    <t>CURRENT</t>
  </si>
  <si>
    <t>NEXT YRS</t>
  </si>
  <si>
    <t>INCOME</t>
  </si>
  <si>
    <t>School Crossing Patrol</t>
  </si>
  <si>
    <t>PRECEPT ETC</t>
  </si>
  <si>
    <t xml:space="preserve">Precept </t>
  </si>
  <si>
    <t xml:space="preserve">Concurrent Grant </t>
  </si>
  <si>
    <t>BALANCE</t>
  </si>
  <si>
    <t>Clerks Computer /Office Allowance</t>
  </si>
  <si>
    <t>Legal Contingencies</t>
  </si>
  <si>
    <t>Travelling Expenses</t>
  </si>
  <si>
    <t xml:space="preserve">BUILDINGS </t>
  </si>
  <si>
    <t>Miscellaneous (inc room hire)</t>
  </si>
  <si>
    <t>Total</t>
  </si>
  <si>
    <t xml:space="preserve">Total </t>
  </si>
  <si>
    <t xml:space="preserve">Total (Inc) </t>
  </si>
  <si>
    <t>Christmas Illuminations/installation</t>
  </si>
  <si>
    <t>Miscellaneous (inc rents)</t>
  </si>
  <si>
    <t>Sports Field Electricity/Water</t>
  </si>
  <si>
    <t>Misc Repairs &amp; Maintenance/Security/Grounds float</t>
  </si>
  <si>
    <t>Old Library parking</t>
  </si>
  <si>
    <t>Cemetery</t>
  </si>
  <si>
    <t>Pensions (inc employee contributions)</t>
  </si>
  <si>
    <t>Street Furniture Repairs or provision</t>
  </si>
  <si>
    <t>Newsletter/Annual Reports inc distribution</t>
  </si>
  <si>
    <t>Cemetery Grant</t>
  </si>
  <si>
    <t>The Misterton Centre &amp; Library (inc staffing &amp; NI)</t>
  </si>
  <si>
    <t>Donations</t>
  </si>
  <si>
    <t>GENERAL POWER OF COMPETENCE etc</t>
  </si>
  <si>
    <t>CCTV monitoring/maintenance</t>
  </si>
  <si>
    <t>Community Infrastructure Levy</t>
  </si>
  <si>
    <t>5 Year Plan &amp; Capital Projects  (To be earmarked)</t>
  </si>
  <si>
    <t>Sports Club (inc field hire charges/recharges)</t>
  </si>
  <si>
    <t>Total (EXP)</t>
  </si>
  <si>
    <t>NOVEMBER</t>
  </si>
  <si>
    <t>Best Kept Village/Annual Enhancements/Signs</t>
  </si>
  <si>
    <t xml:space="preserve">ACT YEAR ENDED </t>
  </si>
  <si>
    <t>Parish Council Office- phone/broadband</t>
  </si>
  <si>
    <t>Bowls Club hedges/Poplars</t>
  </si>
  <si>
    <t>Tree Works/Tree surveys</t>
  </si>
  <si>
    <t xml:space="preserve">ACTUAL YEAR END </t>
  </si>
  <si>
    <t xml:space="preserve">Jubilee Gardens </t>
  </si>
  <si>
    <t>New compost compound</t>
  </si>
  <si>
    <t>Software/Website</t>
  </si>
  <si>
    <t>TMC/Library (inc Recharges)</t>
  </si>
  <si>
    <t>Lengthsman Scheme (Notts CC &amp;WS Parish Council)</t>
  </si>
  <si>
    <t>Sports field - antenna</t>
  </si>
  <si>
    <t>Projected Year end Library earmarked reserves</t>
  </si>
  <si>
    <t>Groundsman's  salary (including NI)</t>
  </si>
  <si>
    <t xml:space="preserve">Clerks Salary inc NI </t>
  </si>
  <si>
    <t>Events - Coronation/ D-Day</t>
  </si>
  <si>
    <t>Cemetery inc interest</t>
  </si>
  <si>
    <t>Bank Interest exc cemetery</t>
  </si>
  <si>
    <t>Skate park refurbishment (to be held in reserves)</t>
  </si>
  <si>
    <t xml:space="preserve">AGREED REVENUE ESTIMATES 2026-27 </t>
  </si>
  <si>
    <t>31ST MARCH 2025</t>
  </si>
  <si>
    <t>BUDGET 25/26</t>
  </si>
  <si>
    <t>BUDGET 2026-27</t>
  </si>
  <si>
    <t>Revenue Balance as at 01.04.25</t>
  </si>
  <si>
    <t>Capital Reserve Balance as at 01.04.25</t>
  </si>
  <si>
    <t>CIL Balance at 01.04.25</t>
  </si>
  <si>
    <t>Projected Year end Revenue balance 01.04.26</t>
  </si>
  <si>
    <t>Projected Year end Capital Reserve balance 01.04.26</t>
  </si>
  <si>
    <t>Projected Year end CIL balance 01.04.26 (if not allocated)</t>
  </si>
  <si>
    <t>Projected Year end Christmas lights fund 01.04.26</t>
  </si>
  <si>
    <t>Projected Year end Cemetery Reserve balance 01.04.26</t>
  </si>
  <si>
    <t>Cemetery Reserves Balance as at 01.04.25</t>
  </si>
  <si>
    <t>Ch Meadow/W.Gardens - Lighting/Play Eqpt /Repairs</t>
  </si>
  <si>
    <t>Lengthsman</t>
  </si>
  <si>
    <t>Subscriptions inc 365 emails</t>
  </si>
  <si>
    <t xml:space="preserve">           TAX BASE 2025-26  717.13</t>
  </si>
  <si>
    <t>Old Library Site - maintenance inc Community Garden</t>
  </si>
  <si>
    <t xml:space="preserve">           TAX BASE 2026-27  727.74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</si>
</sst>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6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11"/>
      <color theme="1" tint="0.499984740745262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D5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/>
    <xf numFmtId="0" fontId="1" fillId="0" borderId="0" xfId="0" applyFont="1"/>
    <xf numFmtId="0" fontId="9" fillId="0" borderId="0" xfId="0" applyFont="1"/>
    <xf numFmtId="0" fontId="10" fillId="0" borderId="0" xfId="0" applyFont="1"/>
    <xf numFmtId="0" fontId="0" fillId="0" borderId="7" xfId="0" applyBorder="1"/>
    <xf numFmtId="0" fontId="4" fillId="0" borderId="0" xfId="0" applyFont="1"/>
    <xf numFmtId="0" fontId="0" fillId="0" borderId="8" xfId="0" applyBorder="1"/>
    <xf numFmtId="0" fontId="6" fillId="0" borderId="0" xfId="0" applyFont="1"/>
    <xf numFmtId="0" fontId="3" fillId="0" borderId="0" xfId="0" applyFont="1"/>
    <xf numFmtId="0" fontId="5" fillId="0" borderId="0" xfId="0" applyFont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0" fillId="3" borderId="8" xfId="0" applyFill="1" applyBorder="1"/>
    <xf numFmtId="0" fontId="2" fillId="4" borderId="7" xfId="0" applyFont="1" applyFill="1" applyBorder="1"/>
    <xf numFmtId="0" fontId="2" fillId="4" borderId="0" xfId="0" applyFont="1" applyFill="1"/>
    <xf numFmtId="0" fontId="0" fillId="4" borderId="0" xfId="0" applyFill="1"/>
    <xf numFmtId="0" fontId="0" fillId="4" borderId="8" xfId="0" applyFill="1" applyBorder="1"/>
    <xf numFmtId="0" fontId="0" fillId="4" borderId="11" xfId="0" applyFill="1" applyBorder="1"/>
    <xf numFmtId="0" fontId="3" fillId="4" borderId="11" xfId="0" applyFont="1" applyFill="1" applyBorder="1"/>
    <xf numFmtId="0" fontId="11" fillId="4" borderId="11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0" fillId="4" borderId="11" xfId="0" applyFill="1" applyBorder="1" applyAlignment="1">
      <alignment horizontal="center"/>
    </xf>
    <xf numFmtId="0" fontId="0" fillId="2" borderId="8" xfId="0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0" fillId="3" borderId="7" xfId="0" applyFill="1" applyBorder="1"/>
    <xf numFmtId="0" fontId="0" fillId="3" borderId="8" xfId="0" applyFill="1" applyBorder="1" applyAlignment="1">
      <alignment horizontal="center"/>
    </xf>
    <xf numFmtId="0" fontId="7" fillId="3" borderId="8" xfId="0" applyFont="1" applyFill="1" applyBorder="1"/>
    <xf numFmtId="0" fontId="7" fillId="3" borderId="7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7" xfId="0" applyFill="1" applyBorder="1"/>
    <xf numFmtId="0" fontId="7" fillId="2" borderId="7" xfId="0" applyFont="1" applyFill="1" applyBorder="1"/>
    <xf numFmtId="0" fontId="7" fillId="2" borderId="8" xfId="0" applyFont="1" applyFill="1" applyBorder="1"/>
    <xf numFmtId="0" fontId="7" fillId="2" borderId="0" xfId="0" applyFont="1" applyFill="1"/>
    <xf numFmtId="0" fontId="14" fillId="4" borderId="3" xfId="0" applyFont="1" applyFill="1" applyBorder="1"/>
    <xf numFmtId="0" fontId="14" fillId="4" borderId="2" xfId="0" applyFont="1" applyFill="1" applyBorder="1"/>
    <xf numFmtId="0" fontId="15" fillId="4" borderId="2" xfId="0" applyFont="1" applyFill="1" applyBorder="1"/>
    <xf numFmtId="0" fontId="15" fillId="4" borderId="4" xfId="0" applyFont="1" applyFill="1" applyBorder="1"/>
    <xf numFmtId="0" fontId="1" fillId="5" borderId="9" xfId="0" applyFont="1" applyFill="1" applyBorder="1"/>
    <xf numFmtId="0" fontId="1" fillId="5" borderId="10" xfId="0" applyFont="1" applyFill="1" applyBorder="1"/>
    <xf numFmtId="0" fontId="0" fillId="5" borderId="11" xfId="0" applyFill="1" applyBorder="1" applyAlignment="1">
      <alignment horizontal="center"/>
    </xf>
    <xf numFmtId="0" fontId="13" fillId="5" borderId="11" xfId="0" applyFont="1" applyFill="1" applyBorder="1"/>
    <xf numFmtId="0" fontId="16" fillId="3" borderId="7" xfId="0" applyFont="1" applyFill="1" applyBorder="1"/>
    <xf numFmtId="0" fontId="16" fillId="0" borderId="7" xfId="0" applyFont="1" applyBorder="1"/>
    <xf numFmtId="0" fontId="16" fillId="0" borderId="0" xfId="0" applyFont="1"/>
    <xf numFmtId="0" fontId="17" fillId="0" borderId="0" xfId="0" applyFont="1"/>
    <xf numFmtId="0" fontId="16" fillId="0" borderId="8" xfId="0" applyFont="1" applyBorder="1"/>
    <xf numFmtId="3" fontId="18" fillId="4" borderId="11" xfId="0" applyNumberFormat="1" applyFont="1" applyFill="1" applyBorder="1"/>
    <xf numFmtId="3" fontId="16" fillId="2" borderId="7" xfId="0" applyNumberFormat="1" applyFont="1" applyFill="1" applyBorder="1"/>
    <xf numFmtId="3" fontId="16" fillId="2" borderId="8" xfId="0" applyNumberFormat="1" applyFont="1" applyFill="1" applyBorder="1"/>
    <xf numFmtId="0" fontId="7" fillId="3" borderId="13" xfId="0" applyFont="1" applyFill="1" applyBorder="1"/>
    <xf numFmtId="0" fontId="7" fillId="3" borderId="14" xfId="0" applyFont="1" applyFill="1" applyBorder="1"/>
    <xf numFmtId="3" fontId="11" fillId="5" borderId="12" xfId="0" applyNumberFormat="1" applyFont="1" applyFill="1" applyBorder="1"/>
    <xf numFmtId="0" fontId="0" fillId="3" borderId="3" xfId="0" applyFill="1" applyBorder="1"/>
    <xf numFmtId="164" fontId="0" fillId="3" borderId="7" xfId="1" applyNumberFormat="1" applyFont="1" applyFill="1" applyBorder="1"/>
    <xf numFmtId="0" fontId="0" fillId="0" borderId="15" xfId="0" applyBorder="1"/>
    <xf numFmtId="0" fontId="0" fillId="0" borderId="14" xfId="0" applyBorder="1"/>
    <xf numFmtId="0" fontId="3" fillId="3" borderId="13" xfId="0" applyFont="1" applyFill="1" applyBorder="1"/>
    <xf numFmtId="0" fontId="6" fillId="0" borderId="13" xfId="0" applyFont="1" applyBorder="1"/>
    <xf numFmtId="0" fontId="6" fillId="0" borderId="15" xfId="0" applyFont="1" applyBorder="1"/>
    <xf numFmtId="0" fontId="6" fillId="0" borderId="14" xfId="0" applyFont="1" applyBorder="1"/>
    <xf numFmtId="0" fontId="3" fillId="4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12" fillId="5" borderId="9" xfId="0" applyFont="1" applyFill="1" applyBorder="1"/>
    <xf numFmtId="0" fontId="12" fillId="5" borderId="10" xfId="0" applyFont="1" applyFill="1" applyBorder="1"/>
    <xf numFmtId="3" fontId="11" fillId="5" borderId="11" xfId="0" applyNumberFormat="1" applyFont="1" applyFill="1" applyBorder="1"/>
    <xf numFmtId="0" fontId="9" fillId="2" borderId="8" xfId="0" applyFont="1" applyFill="1" applyBorder="1"/>
    <xf numFmtId="0" fontId="11" fillId="3" borderId="14" xfId="0" applyFont="1" applyFill="1" applyBorder="1"/>
    <xf numFmtId="0" fontId="0" fillId="0" borderId="13" xfId="0" applyBorder="1"/>
    <xf numFmtId="3" fontId="3" fillId="4" borderId="12" xfId="0" applyNumberFormat="1" applyFont="1" applyFill="1" applyBorder="1"/>
    <xf numFmtId="0" fontId="11" fillId="5" borderId="12" xfId="0" applyFont="1" applyFill="1" applyBorder="1"/>
    <xf numFmtId="0" fontId="9" fillId="3" borderId="8" xfId="0" applyFont="1" applyFill="1" applyBorder="1"/>
    <xf numFmtId="0" fontId="20" fillId="3" borderId="4" xfId="0" applyFont="1" applyFill="1" applyBorder="1"/>
    <xf numFmtId="0" fontId="20" fillId="3" borderId="6" xfId="0" applyFont="1" applyFill="1" applyBorder="1"/>
    <xf numFmtId="0" fontId="7" fillId="0" borderId="0" xfId="0" applyFont="1"/>
    <xf numFmtId="0" fontId="7" fillId="5" borderId="11" xfId="0" applyFont="1" applyFill="1" applyBorder="1"/>
    <xf numFmtId="0" fontId="9" fillId="2" borderId="7" xfId="0" applyFont="1" applyFill="1" applyBorder="1"/>
    <xf numFmtId="0" fontId="12" fillId="2" borderId="3" xfId="0" applyFont="1" applyFill="1" applyBorder="1"/>
    <xf numFmtId="3" fontId="6" fillId="3" borderId="14" xfId="0" applyNumberFormat="1" applyFont="1" applyFill="1" applyBorder="1"/>
    <xf numFmtId="3" fontId="6" fillId="4" borderId="12" xfId="0" applyNumberFormat="1" applyFont="1" applyFill="1" applyBorder="1"/>
    <xf numFmtId="3" fontId="6" fillId="2" borderId="13" xfId="0" applyNumberFormat="1" applyFont="1" applyFill="1" applyBorder="1"/>
    <xf numFmtId="3" fontId="6" fillId="2" borderId="14" xfId="0" applyNumberFormat="1" applyFont="1" applyFill="1" applyBorder="1"/>
    <xf numFmtId="3" fontId="19" fillId="5" borderId="12" xfId="0" applyNumberFormat="1" applyFont="1" applyFill="1" applyBorder="1"/>
    <xf numFmtId="0" fontId="11" fillId="4" borderId="8" xfId="0" applyFont="1" applyFill="1" applyBorder="1"/>
    <xf numFmtId="0" fontId="20" fillId="4" borderId="0" xfId="0" applyFont="1" applyFill="1"/>
    <xf numFmtId="3" fontId="6" fillId="0" borderId="0" xfId="0" applyNumberFormat="1" applyFont="1"/>
    <xf numFmtId="3" fontId="19" fillId="0" borderId="0" xfId="0" applyNumberFormat="1" applyFont="1"/>
    <xf numFmtId="4" fontId="7" fillId="0" borderId="0" xfId="0" applyNumberFormat="1" applyFont="1"/>
    <xf numFmtId="3" fontId="7" fillId="2" borderId="13" xfId="0" applyNumberFormat="1" applyFont="1" applyFill="1" applyBorder="1"/>
    <xf numFmtId="3" fontId="7" fillId="2" borderId="14" xfId="0" applyNumberFormat="1" applyFont="1" applyFill="1" applyBorder="1"/>
    <xf numFmtId="0" fontId="0" fillId="3" borderId="0" xfId="0" applyFill="1"/>
    <xf numFmtId="3" fontId="11" fillId="4" borderId="14" xfId="0" applyNumberFormat="1" applyFont="1" applyFill="1" applyBorder="1"/>
    <xf numFmtId="3" fontId="3" fillId="2" borderId="15" xfId="0" applyNumberFormat="1" applyFont="1" applyFill="1" applyBorder="1"/>
    <xf numFmtId="3" fontId="3" fillId="2" borderId="14" xfId="0" applyNumberFormat="1" applyFont="1" applyFill="1" applyBorder="1"/>
    <xf numFmtId="3" fontId="0" fillId="4" borderId="11" xfId="0" applyNumberFormat="1" applyFill="1" applyBorder="1"/>
    <xf numFmtId="0" fontId="0" fillId="0" borderId="5" xfId="0" applyBorder="1"/>
    <xf numFmtId="3" fontId="0" fillId="0" borderId="0" xfId="0" applyNumberFormat="1"/>
    <xf numFmtId="0" fontId="12" fillId="0" borderId="0" xfId="0" applyFont="1"/>
    <xf numFmtId="0" fontId="9" fillId="5" borderId="11" xfId="0" applyFont="1" applyFill="1" applyBorder="1"/>
    <xf numFmtId="0" fontId="9" fillId="2" borderId="0" xfId="0" applyFont="1" applyFill="1"/>
    <xf numFmtId="0" fontId="20" fillId="0" borderId="0" xfId="0" applyFont="1"/>
    <xf numFmtId="0" fontId="9" fillId="4" borderId="11" xfId="0" applyFont="1" applyFill="1" applyBorder="1"/>
    <xf numFmtId="0" fontId="13" fillId="0" borderId="0" xfId="0" applyFont="1"/>
    <xf numFmtId="10" fontId="0" fillId="0" borderId="0" xfId="0" applyNumberFormat="1"/>
    <xf numFmtId="0" fontId="7" fillId="3" borderId="8" xfId="0" applyFont="1" applyFill="1" applyBorder="1" applyAlignment="1">
      <alignment horizontal="right"/>
    </xf>
    <xf numFmtId="0" fontId="7" fillId="3" borderId="0" xfId="0" applyFont="1" applyFill="1"/>
    <xf numFmtId="0" fontId="7" fillId="3" borderId="6" xfId="0" applyFont="1" applyFill="1" applyBorder="1"/>
    <xf numFmtId="0" fontId="21" fillId="2" borderId="7" xfId="0" applyFont="1" applyFill="1" applyBorder="1"/>
    <xf numFmtId="0" fontId="21" fillId="2" borderId="8" xfId="0" applyFont="1" applyFill="1" applyBorder="1"/>
    <xf numFmtId="4" fontId="0" fillId="0" borderId="0" xfId="0" applyNumberFormat="1"/>
    <xf numFmtId="0" fontId="3" fillId="3" borderId="0" xfId="0" applyFont="1" applyFill="1"/>
    <xf numFmtId="0" fontId="11" fillId="3" borderId="0" xfId="0" applyFont="1" applyFill="1"/>
    <xf numFmtId="3" fontId="11" fillId="4" borderId="0" xfId="0" applyNumberFormat="1" applyFont="1" applyFill="1"/>
    <xf numFmtId="3" fontId="3" fillId="2" borderId="0" xfId="0" applyNumberFormat="1" applyFont="1" applyFill="1"/>
    <xf numFmtId="3" fontId="11" fillId="5" borderId="0" xfId="0" applyNumberFormat="1" applyFont="1" applyFill="1"/>
    <xf numFmtId="4" fontId="7" fillId="0" borderId="1" xfId="0" applyNumberFormat="1" applyFont="1" applyBorder="1"/>
    <xf numFmtId="0" fontId="3" fillId="5" borderId="11" xfId="0" applyFont="1" applyFill="1" applyBorder="1"/>
    <xf numFmtId="0" fontId="3" fillId="5" borderId="8" xfId="0" applyFont="1" applyFill="1" applyBorder="1"/>
    <xf numFmtId="0" fontId="9" fillId="0" borderId="8" xfId="0" applyFont="1" applyBorder="1"/>
    <xf numFmtId="2" fontId="0" fillId="0" borderId="1" xfId="0" applyNumberFormat="1" applyBorder="1"/>
    <xf numFmtId="0" fontId="0" fillId="2" borderId="0" xfId="0" applyFill="1"/>
    <xf numFmtId="0" fontId="3" fillId="5" borderId="11" xfId="0" applyFont="1" applyFill="1" applyBorder="1" applyAlignment="1">
      <alignment horizontal="right"/>
    </xf>
    <xf numFmtId="0" fontId="6" fillId="5" borderId="1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6"/>
  <sheetViews>
    <sheetView tabSelected="1" topLeftCell="A62" zoomScaleNormal="100" workbookViewId="0">
      <selection activeCell="L67" sqref="L67"/>
    </sheetView>
  </sheetViews>
  <sheetFormatPr defaultRowHeight="14.5" x14ac:dyDescent="0.35"/>
  <cols>
    <col min="1" max="1" width="5.453125" customWidth="1"/>
    <col min="2" max="2" width="11.54296875" customWidth="1"/>
    <col min="3" max="3" width="3.54296875" customWidth="1"/>
    <col min="8" max="8" width="13.81640625" customWidth="1"/>
    <col min="9" max="9" width="14.1796875" customWidth="1"/>
    <col min="10" max="10" width="12.453125" customWidth="1"/>
    <col min="11" max="11" width="11.81640625" customWidth="1"/>
    <col min="12" max="12" width="15.1796875" customWidth="1"/>
    <col min="15" max="15" width="10.1796875" customWidth="1"/>
    <col min="16" max="16" width="12" customWidth="1"/>
  </cols>
  <sheetData>
    <row r="1" spans="1:14" s="1" customFormat="1" ht="20.5" x14ac:dyDescent="0.45">
      <c r="A1" s="46" t="s">
        <v>0</v>
      </c>
      <c r="B1" s="47"/>
      <c r="C1" s="47"/>
      <c r="D1" s="47"/>
      <c r="E1" s="48"/>
      <c r="F1" s="48"/>
      <c r="G1" s="48"/>
      <c r="H1" s="48"/>
      <c r="I1" s="48"/>
      <c r="J1" s="48"/>
      <c r="K1" s="48"/>
      <c r="L1" s="49"/>
    </row>
    <row r="2" spans="1:14" ht="18.5" x14ac:dyDescent="0.45">
      <c r="A2" s="18" t="s">
        <v>78</v>
      </c>
      <c r="B2" s="19"/>
      <c r="C2" s="19"/>
      <c r="D2" s="20"/>
      <c r="E2" s="20"/>
      <c r="F2" s="20"/>
      <c r="G2" s="20"/>
      <c r="H2" s="20"/>
      <c r="I2" s="20"/>
      <c r="J2" s="97"/>
      <c r="K2" s="20"/>
      <c r="L2" s="21"/>
    </row>
    <row r="3" spans="1:14" x14ac:dyDescent="0.35">
      <c r="A3" s="29" t="s">
        <v>60</v>
      </c>
      <c r="B3" s="30"/>
      <c r="C3" s="11"/>
      <c r="D3" s="12"/>
      <c r="E3" s="12"/>
      <c r="F3" s="12"/>
      <c r="G3" s="12"/>
      <c r="H3" s="13"/>
      <c r="I3" s="25" t="s">
        <v>12</v>
      </c>
      <c r="J3" s="90" t="s">
        <v>58</v>
      </c>
      <c r="K3" s="37" t="s">
        <v>10</v>
      </c>
      <c r="L3" s="50" t="s">
        <v>13</v>
      </c>
    </row>
    <row r="4" spans="1:14" x14ac:dyDescent="0.35">
      <c r="A4" s="31" t="s">
        <v>79</v>
      </c>
      <c r="B4" s="32"/>
      <c r="C4" s="14"/>
      <c r="D4" s="15"/>
      <c r="E4" s="15"/>
      <c r="F4" s="15"/>
      <c r="G4" s="15"/>
      <c r="H4" s="16"/>
      <c r="I4" s="26" t="s">
        <v>80</v>
      </c>
      <c r="J4" s="38" t="s">
        <v>9</v>
      </c>
      <c r="K4" s="39" t="s">
        <v>11</v>
      </c>
      <c r="L4" s="51" t="s">
        <v>81</v>
      </c>
    </row>
    <row r="5" spans="1:14" ht="18.5" x14ac:dyDescent="0.45">
      <c r="A5" s="65"/>
      <c r="B5" s="34" t="s">
        <v>1</v>
      </c>
      <c r="C5" s="5"/>
      <c r="D5" s="6" t="s">
        <v>2</v>
      </c>
      <c r="H5" s="7"/>
      <c r="I5" s="27" t="s">
        <v>1</v>
      </c>
      <c r="J5" s="40" t="s">
        <v>1</v>
      </c>
      <c r="K5" s="41" t="s">
        <v>1</v>
      </c>
      <c r="L5" s="52" t="s">
        <v>1</v>
      </c>
    </row>
    <row r="6" spans="1:14" ht="15.5" x14ac:dyDescent="0.35">
      <c r="A6" s="33"/>
      <c r="B6" s="17"/>
      <c r="C6" s="5"/>
      <c r="D6" s="8" t="s">
        <v>3</v>
      </c>
      <c r="E6" s="9"/>
      <c r="H6" s="7"/>
      <c r="I6" s="22"/>
      <c r="J6" s="42"/>
      <c r="K6" s="28"/>
      <c r="L6" s="88"/>
    </row>
    <row r="7" spans="1:14" x14ac:dyDescent="0.35">
      <c r="A7" s="33"/>
      <c r="B7" s="17"/>
      <c r="C7" s="5"/>
      <c r="D7" s="10" t="s">
        <v>4</v>
      </c>
      <c r="H7" s="7"/>
      <c r="I7" s="22"/>
      <c r="J7" s="42"/>
      <c r="K7" s="28"/>
      <c r="L7" s="88"/>
    </row>
    <row r="8" spans="1:14" ht="15.5" x14ac:dyDescent="0.35">
      <c r="A8" s="33"/>
      <c r="B8" s="35">
        <v>618</v>
      </c>
      <c r="D8" t="s">
        <v>47</v>
      </c>
      <c r="H8" s="7"/>
      <c r="I8" s="24">
        <v>1000</v>
      </c>
      <c r="J8" s="43">
        <v>680</v>
      </c>
      <c r="K8" s="44">
        <v>800</v>
      </c>
      <c r="L8" s="129">
        <v>1000</v>
      </c>
    </row>
    <row r="9" spans="1:14" ht="15.5" x14ac:dyDescent="0.35">
      <c r="A9" s="33"/>
      <c r="B9" s="35">
        <v>4490</v>
      </c>
      <c r="D9" t="s">
        <v>5</v>
      </c>
      <c r="H9" s="7"/>
      <c r="I9" s="24">
        <v>5000</v>
      </c>
      <c r="J9" s="43">
        <v>3580</v>
      </c>
      <c r="K9" s="44">
        <v>5000</v>
      </c>
      <c r="L9" s="129">
        <v>5500</v>
      </c>
      <c r="M9" s="87"/>
      <c r="N9" s="87"/>
    </row>
    <row r="10" spans="1:14" ht="15.5" x14ac:dyDescent="0.35">
      <c r="A10" s="33"/>
      <c r="B10" s="35">
        <v>1883</v>
      </c>
      <c r="D10" t="s">
        <v>91</v>
      </c>
      <c r="H10" s="7"/>
      <c r="I10" s="24">
        <v>5500</v>
      </c>
      <c r="J10" s="43">
        <v>312</v>
      </c>
      <c r="K10" s="44">
        <v>3500</v>
      </c>
      <c r="L10" s="129">
        <v>4000</v>
      </c>
    </row>
    <row r="11" spans="1:14" ht="15.5" x14ac:dyDescent="0.35">
      <c r="A11" s="33"/>
      <c r="B11" s="35">
        <v>5387</v>
      </c>
      <c r="D11" t="s">
        <v>41</v>
      </c>
      <c r="H11" s="7"/>
      <c r="I11" s="24">
        <v>1000</v>
      </c>
      <c r="J11" s="43">
        <v>371</v>
      </c>
      <c r="K11" s="44">
        <v>700</v>
      </c>
      <c r="L11" s="129">
        <v>800</v>
      </c>
    </row>
    <row r="12" spans="1:14" ht="15.5" x14ac:dyDescent="0.35">
      <c r="A12" s="66"/>
      <c r="B12" s="35">
        <v>866</v>
      </c>
      <c r="D12" t="s">
        <v>65</v>
      </c>
      <c r="H12" s="7"/>
      <c r="I12" s="24">
        <v>1000</v>
      </c>
      <c r="J12" s="43">
        <v>115</v>
      </c>
      <c r="K12" s="44">
        <v>500</v>
      </c>
      <c r="L12" s="129">
        <v>750</v>
      </c>
      <c r="M12" s="3"/>
      <c r="N12" s="3"/>
    </row>
    <row r="13" spans="1:14" ht="15.5" x14ac:dyDescent="0.35">
      <c r="A13" s="66"/>
      <c r="B13" s="35">
        <v>6929</v>
      </c>
      <c r="D13" t="s">
        <v>95</v>
      </c>
      <c r="H13" s="7"/>
      <c r="I13" s="24">
        <v>1500</v>
      </c>
      <c r="J13" s="43">
        <v>930</v>
      </c>
      <c r="K13" s="44">
        <v>1500</v>
      </c>
      <c r="L13" s="129">
        <v>2000</v>
      </c>
    </row>
    <row r="14" spans="1:14" ht="15.5" x14ac:dyDescent="0.35">
      <c r="A14" s="66"/>
      <c r="B14" s="35">
        <v>0</v>
      </c>
      <c r="D14" t="s">
        <v>53</v>
      </c>
      <c r="H14" s="7"/>
      <c r="I14" s="24">
        <v>2500</v>
      </c>
      <c r="J14" s="43">
        <v>1200</v>
      </c>
      <c r="K14" s="44">
        <v>1200</v>
      </c>
      <c r="L14" s="129">
        <v>5000</v>
      </c>
      <c r="M14" s="3"/>
    </row>
    <row r="15" spans="1:14" ht="15.5" x14ac:dyDescent="0.35">
      <c r="A15" s="66"/>
      <c r="B15" s="35">
        <v>5484</v>
      </c>
      <c r="D15" t="s">
        <v>92</v>
      </c>
      <c r="H15" s="7"/>
      <c r="I15" s="24">
        <v>8800</v>
      </c>
      <c r="J15" s="43">
        <v>4565</v>
      </c>
      <c r="K15" s="44">
        <v>7000</v>
      </c>
      <c r="L15" s="129">
        <v>7500</v>
      </c>
    </row>
    <row r="16" spans="1:14" ht="15.5" x14ac:dyDescent="0.35">
      <c r="A16" s="66"/>
      <c r="B16" s="35">
        <v>0</v>
      </c>
      <c r="D16" t="s">
        <v>63</v>
      </c>
      <c r="H16" s="7"/>
      <c r="I16" s="24">
        <v>1000</v>
      </c>
      <c r="J16" s="43">
        <v>0</v>
      </c>
      <c r="K16" s="44">
        <v>500</v>
      </c>
      <c r="L16" s="129">
        <v>1000</v>
      </c>
      <c r="M16" s="3"/>
    </row>
    <row r="17" spans="1:16" x14ac:dyDescent="0.35">
      <c r="A17" s="33"/>
      <c r="B17" s="84"/>
      <c r="C17" s="5"/>
      <c r="D17" s="10" t="s">
        <v>7</v>
      </c>
      <c r="H17" s="7"/>
      <c r="I17" s="114"/>
      <c r="J17" s="43"/>
      <c r="K17" s="79"/>
      <c r="L17" s="111"/>
    </row>
    <row r="18" spans="1:16" ht="15.5" x14ac:dyDescent="0.35">
      <c r="A18" s="33"/>
      <c r="B18" s="35">
        <v>6077</v>
      </c>
      <c r="C18" s="5"/>
      <c r="D18" t="s">
        <v>72</v>
      </c>
      <c r="H18" s="7"/>
      <c r="I18" s="24">
        <v>7800</v>
      </c>
      <c r="J18" s="43">
        <v>4565</v>
      </c>
      <c r="K18" s="44">
        <v>7000</v>
      </c>
      <c r="L18" s="129">
        <v>8000</v>
      </c>
    </row>
    <row r="19" spans="1:16" ht="15.5" x14ac:dyDescent="0.35">
      <c r="A19" s="33"/>
      <c r="B19" s="35">
        <v>5133</v>
      </c>
      <c r="C19" s="5"/>
      <c r="D19" t="s">
        <v>43</v>
      </c>
      <c r="H19" s="7"/>
      <c r="I19" s="24">
        <v>5000</v>
      </c>
      <c r="J19" s="43">
        <v>632</v>
      </c>
      <c r="K19" s="44">
        <v>5000</v>
      </c>
      <c r="L19" s="129">
        <v>4000</v>
      </c>
      <c r="M19" s="87"/>
      <c r="N19" s="87"/>
      <c r="O19" s="87"/>
      <c r="P19" s="87"/>
    </row>
    <row r="20" spans="1:16" ht="15.5" x14ac:dyDescent="0.35">
      <c r="A20" s="36"/>
      <c r="B20" s="35">
        <v>93</v>
      </c>
      <c r="C20" s="5"/>
      <c r="D20" t="s">
        <v>8</v>
      </c>
      <c r="H20" s="7"/>
      <c r="I20" s="24">
        <v>200</v>
      </c>
      <c r="J20" s="43">
        <v>93</v>
      </c>
      <c r="K20" s="44">
        <v>200</v>
      </c>
      <c r="L20" s="129">
        <v>200</v>
      </c>
      <c r="M20" s="87"/>
    </row>
    <row r="21" spans="1:16" ht="15.5" x14ac:dyDescent="0.35">
      <c r="A21" s="33"/>
      <c r="B21" s="35">
        <v>5797</v>
      </c>
      <c r="C21" s="5"/>
      <c r="D21" t="s">
        <v>5</v>
      </c>
      <c r="H21" s="7"/>
      <c r="I21" s="24">
        <v>6750</v>
      </c>
      <c r="J21" s="43">
        <v>4276</v>
      </c>
      <c r="K21" s="44">
        <v>6000</v>
      </c>
      <c r="L21" s="129">
        <v>6750</v>
      </c>
    </row>
    <row r="22" spans="1:16" ht="15.5" x14ac:dyDescent="0.35">
      <c r="A22" s="33"/>
      <c r="B22" s="35">
        <v>848</v>
      </c>
      <c r="D22" t="s">
        <v>42</v>
      </c>
      <c r="H22" s="7"/>
      <c r="I22" s="24">
        <v>1400</v>
      </c>
      <c r="J22" s="43">
        <v>861</v>
      </c>
      <c r="K22" s="44">
        <v>1400</v>
      </c>
      <c r="L22" s="129">
        <v>1400</v>
      </c>
      <c r="M22" s="87"/>
      <c r="N22" s="3"/>
    </row>
    <row r="23" spans="1:16" ht="15.5" x14ac:dyDescent="0.35">
      <c r="A23" s="33"/>
      <c r="B23" s="35">
        <v>285</v>
      </c>
      <c r="D23" t="s">
        <v>66</v>
      </c>
      <c r="H23" s="7"/>
      <c r="I23" s="24">
        <v>600</v>
      </c>
      <c r="J23" s="45">
        <v>285</v>
      </c>
      <c r="K23" s="44">
        <v>570</v>
      </c>
      <c r="L23" s="129">
        <v>600</v>
      </c>
    </row>
    <row r="24" spans="1:16" ht="15.5" x14ac:dyDescent="0.35">
      <c r="A24" s="36"/>
      <c r="B24" s="117">
        <v>0</v>
      </c>
      <c r="D24" t="s">
        <v>77</v>
      </c>
      <c r="H24" s="7"/>
      <c r="I24" s="24">
        <v>5000</v>
      </c>
      <c r="J24" s="45">
        <v>0</v>
      </c>
      <c r="K24" s="44">
        <v>0</v>
      </c>
      <c r="L24" s="129">
        <v>0</v>
      </c>
      <c r="O24" s="3"/>
    </row>
    <row r="25" spans="1:16" ht="15.5" x14ac:dyDescent="0.35">
      <c r="A25" s="36"/>
      <c r="B25" s="117">
        <v>0</v>
      </c>
      <c r="D25" t="s">
        <v>62</v>
      </c>
      <c r="H25" s="7"/>
      <c r="I25" s="24">
        <v>650</v>
      </c>
      <c r="J25" s="45">
        <v>0</v>
      </c>
      <c r="K25" s="44">
        <v>600</v>
      </c>
      <c r="L25" s="129">
        <v>650</v>
      </c>
    </row>
    <row r="26" spans="1:16" ht="15.5" x14ac:dyDescent="0.35">
      <c r="A26" s="36"/>
      <c r="B26" s="35">
        <v>14913</v>
      </c>
      <c r="D26" s="2" t="s">
        <v>45</v>
      </c>
      <c r="H26" s="7"/>
      <c r="I26" s="24">
        <v>15000</v>
      </c>
      <c r="J26" s="45">
        <v>6586</v>
      </c>
      <c r="K26" s="44">
        <v>10000</v>
      </c>
      <c r="L26" s="129">
        <v>15000</v>
      </c>
    </row>
    <row r="27" spans="1:16" ht="15.5" x14ac:dyDescent="0.35">
      <c r="A27" s="36"/>
      <c r="B27" s="35">
        <v>425</v>
      </c>
      <c r="D27" s="2" t="s">
        <v>55</v>
      </c>
      <c r="H27" s="7"/>
      <c r="I27" s="24">
        <v>7000</v>
      </c>
      <c r="J27" s="45">
        <v>0</v>
      </c>
      <c r="K27" s="44">
        <v>0</v>
      </c>
      <c r="L27" s="129">
        <v>7000</v>
      </c>
    </row>
    <row r="28" spans="1:16" ht="15.5" x14ac:dyDescent="0.35">
      <c r="A28" s="36"/>
      <c r="B28" s="35">
        <v>568</v>
      </c>
      <c r="D28" s="2" t="s">
        <v>74</v>
      </c>
      <c r="I28" s="24">
        <v>1000</v>
      </c>
      <c r="J28" s="45">
        <v>660</v>
      </c>
      <c r="K28" s="45">
        <v>660</v>
      </c>
      <c r="L28" s="129">
        <v>600</v>
      </c>
    </row>
    <row r="29" spans="1:16" ht="15.5" x14ac:dyDescent="0.35">
      <c r="A29" s="36"/>
      <c r="B29" s="118">
        <v>32</v>
      </c>
      <c r="C29" s="5"/>
      <c r="D29" s="2" t="s">
        <v>59</v>
      </c>
      <c r="E29" s="2"/>
      <c r="F29" s="2"/>
      <c r="I29" s="24">
        <v>2000</v>
      </c>
      <c r="J29" s="43">
        <v>0</v>
      </c>
      <c r="K29" s="45">
        <v>0</v>
      </c>
      <c r="L29" s="129">
        <v>2000</v>
      </c>
    </row>
    <row r="30" spans="1:16" ht="15.5" x14ac:dyDescent="0.35">
      <c r="A30" s="62" t="s">
        <v>22</v>
      </c>
      <c r="B30" s="63">
        <f>SUM(B8:B29)</f>
        <v>59828</v>
      </c>
      <c r="C30" s="81"/>
      <c r="D30" s="67"/>
      <c r="E30" s="67"/>
      <c r="F30" s="67"/>
      <c r="G30" s="67"/>
      <c r="H30" s="68" t="s">
        <v>22</v>
      </c>
      <c r="I30" s="82">
        <f>SUM(I7:I29)</f>
        <v>79700</v>
      </c>
      <c r="J30" s="101">
        <f>SUM(J8:J29)</f>
        <v>29711</v>
      </c>
      <c r="K30" s="102">
        <f>SUM(K8:K29)</f>
        <v>52130</v>
      </c>
      <c r="L30" s="64">
        <f>SUM(L7:L29)</f>
        <v>73750</v>
      </c>
    </row>
    <row r="31" spans="1:16" x14ac:dyDescent="0.35">
      <c r="A31" s="29" t="s">
        <v>60</v>
      </c>
      <c r="B31" s="85"/>
      <c r="C31" s="11"/>
      <c r="D31" s="12"/>
      <c r="E31" s="12"/>
      <c r="F31" s="12"/>
      <c r="G31" s="12"/>
      <c r="H31" s="13"/>
      <c r="I31" s="25" t="s">
        <v>24</v>
      </c>
      <c r="J31" s="90" t="s">
        <v>58</v>
      </c>
      <c r="K31" s="37" t="s">
        <v>10</v>
      </c>
      <c r="L31" s="76" t="s">
        <v>25</v>
      </c>
    </row>
    <row r="32" spans="1:16" x14ac:dyDescent="0.35">
      <c r="A32" s="31" t="s">
        <v>79</v>
      </c>
      <c r="B32" s="86"/>
      <c r="C32" s="14"/>
      <c r="D32" s="15"/>
      <c r="E32" s="15"/>
      <c r="F32" s="15"/>
      <c r="G32" s="15"/>
      <c r="H32" s="16"/>
      <c r="I32" s="26" t="s">
        <v>80</v>
      </c>
      <c r="J32" s="38" t="s">
        <v>9</v>
      </c>
      <c r="K32" s="39" t="s">
        <v>11</v>
      </c>
      <c r="L32" s="77" t="s">
        <v>81</v>
      </c>
    </row>
    <row r="33" spans="1:16" ht="15.5" x14ac:dyDescent="0.35">
      <c r="A33" s="54" t="s">
        <v>23</v>
      </c>
      <c r="B33" s="35">
        <f>B30</f>
        <v>59828</v>
      </c>
      <c r="C33" s="55"/>
      <c r="D33" s="56"/>
      <c r="E33" s="56"/>
      <c r="F33" s="57"/>
      <c r="G33" s="56"/>
      <c r="H33" s="58" t="s">
        <v>23</v>
      </c>
      <c r="I33" s="59">
        <f>I30</f>
        <v>79700</v>
      </c>
      <c r="J33" s="60">
        <f>J30</f>
        <v>29711</v>
      </c>
      <c r="K33" s="61">
        <f>K30</f>
        <v>52130</v>
      </c>
      <c r="L33" s="78">
        <f>L30</f>
        <v>73750</v>
      </c>
    </row>
    <row r="34" spans="1:16" ht="15.5" x14ac:dyDescent="0.35">
      <c r="A34" s="33"/>
      <c r="B34" s="84"/>
      <c r="D34" s="8" t="s">
        <v>35</v>
      </c>
      <c r="H34" s="7"/>
      <c r="I34" s="23"/>
      <c r="J34" s="42"/>
      <c r="K34" s="28"/>
      <c r="L34" s="53"/>
    </row>
    <row r="35" spans="1:16" ht="15.5" x14ac:dyDescent="0.35">
      <c r="A35" s="33"/>
      <c r="B35" s="35">
        <v>25652</v>
      </c>
      <c r="D35" t="s">
        <v>50</v>
      </c>
      <c r="H35" s="7"/>
      <c r="I35" s="23">
        <v>28000</v>
      </c>
      <c r="J35" s="43">
        <v>18512</v>
      </c>
      <c r="K35" s="44">
        <v>28000</v>
      </c>
      <c r="L35" s="129">
        <v>30000</v>
      </c>
      <c r="M35" s="87"/>
      <c r="N35" s="87"/>
      <c r="O35" s="87"/>
      <c r="P35" s="87"/>
    </row>
    <row r="36" spans="1:16" ht="15.5" x14ac:dyDescent="0.35">
      <c r="A36" s="33"/>
      <c r="B36" s="84"/>
      <c r="D36" s="8" t="s">
        <v>14</v>
      </c>
      <c r="E36" s="9"/>
      <c r="F36" s="9"/>
      <c r="H36" s="7"/>
      <c r="I36" s="23"/>
      <c r="J36" s="89"/>
      <c r="K36" s="79"/>
      <c r="L36" s="53"/>
    </row>
    <row r="37" spans="1:16" ht="15.5" x14ac:dyDescent="0.35">
      <c r="A37" s="33"/>
      <c r="B37" s="35">
        <v>21748</v>
      </c>
      <c r="D37" t="s">
        <v>73</v>
      </c>
      <c r="H37" s="7"/>
      <c r="I37" s="24">
        <v>24500</v>
      </c>
      <c r="J37" s="43">
        <v>15501</v>
      </c>
      <c r="K37" s="44">
        <v>24500</v>
      </c>
      <c r="L37" s="129">
        <v>25500</v>
      </c>
      <c r="M37" s="87"/>
      <c r="N37" s="87"/>
      <c r="O37" s="87"/>
    </row>
    <row r="38" spans="1:16" ht="15.5" x14ac:dyDescent="0.35">
      <c r="A38" s="33"/>
      <c r="B38" s="35">
        <v>10682</v>
      </c>
      <c r="D38" t="s">
        <v>46</v>
      </c>
      <c r="H38" s="7"/>
      <c r="I38" s="24">
        <v>12000</v>
      </c>
      <c r="J38" s="45">
        <v>7152</v>
      </c>
      <c r="K38" s="44">
        <v>12000</v>
      </c>
      <c r="L38" s="129">
        <v>12000</v>
      </c>
    </row>
    <row r="39" spans="1:16" ht="15.5" x14ac:dyDescent="0.35">
      <c r="A39" s="33"/>
      <c r="B39" s="35">
        <v>600</v>
      </c>
      <c r="D39" t="s">
        <v>32</v>
      </c>
      <c r="H39" s="7"/>
      <c r="I39" s="24">
        <v>600</v>
      </c>
      <c r="J39" s="45">
        <v>450</v>
      </c>
      <c r="K39" s="44">
        <v>600</v>
      </c>
      <c r="L39" s="129">
        <v>600</v>
      </c>
    </row>
    <row r="40" spans="1:16" ht="15.5" x14ac:dyDescent="0.35">
      <c r="A40" s="33"/>
      <c r="B40" s="35">
        <v>32</v>
      </c>
      <c r="D40" t="s">
        <v>34</v>
      </c>
      <c r="H40" s="7"/>
      <c r="I40" s="24">
        <v>100</v>
      </c>
      <c r="J40" s="43">
        <v>0</v>
      </c>
      <c r="K40" s="44">
        <v>100</v>
      </c>
      <c r="L40" s="129">
        <v>100</v>
      </c>
    </row>
    <row r="41" spans="1:16" ht="15.5" x14ac:dyDescent="0.35">
      <c r="A41" s="33"/>
      <c r="B41" s="35">
        <v>223</v>
      </c>
      <c r="D41" t="s">
        <v>15</v>
      </c>
      <c r="H41" s="7"/>
      <c r="I41" s="24">
        <v>200</v>
      </c>
      <c r="J41" s="43">
        <v>0</v>
      </c>
      <c r="K41" s="44">
        <v>200</v>
      </c>
      <c r="L41" s="129">
        <v>200</v>
      </c>
    </row>
    <row r="42" spans="1:16" ht="15.5" x14ac:dyDescent="0.35">
      <c r="A42" s="33"/>
      <c r="B42" s="35">
        <v>309</v>
      </c>
      <c r="D42" t="s">
        <v>16</v>
      </c>
      <c r="H42" s="7"/>
      <c r="I42" s="24">
        <v>600</v>
      </c>
      <c r="J42" s="43">
        <v>422</v>
      </c>
      <c r="K42" s="44">
        <v>700</v>
      </c>
      <c r="L42" s="129">
        <v>600</v>
      </c>
      <c r="M42" s="87"/>
      <c r="N42" s="3"/>
    </row>
    <row r="43" spans="1:16" ht="15.5" x14ac:dyDescent="0.35">
      <c r="A43" s="33"/>
      <c r="B43" s="35">
        <v>235</v>
      </c>
      <c r="D43" t="s">
        <v>67</v>
      </c>
      <c r="H43" s="7"/>
      <c r="I43" s="24">
        <v>250</v>
      </c>
      <c r="J43" s="133">
        <v>160</v>
      </c>
      <c r="K43" s="28">
        <v>250</v>
      </c>
      <c r="L43" s="129">
        <v>250</v>
      </c>
    </row>
    <row r="44" spans="1:16" ht="15.5" x14ac:dyDescent="0.35">
      <c r="A44" s="33"/>
      <c r="B44" s="35">
        <v>812</v>
      </c>
      <c r="D44" t="s">
        <v>48</v>
      </c>
      <c r="H44" s="7"/>
      <c r="I44" s="24">
        <v>1300</v>
      </c>
      <c r="J44" s="43">
        <v>206</v>
      </c>
      <c r="K44" s="44">
        <v>750</v>
      </c>
      <c r="L44" s="129">
        <v>1000</v>
      </c>
      <c r="M44" s="87"/>
    </row>
    <row r="45" spans="1:16" ht="15.5" x14ac:dyDescent="0.35">
      <c r="A45" s="33"/>
      <c r="B45" s="35">
        <v>650</v>
      </c>
      <c r="D45" t="s">
        <v>61</v>
      </c>
      <c r="H45" s="7"/>
      <c r="I45" s="24">
        <v>700</v>
      </c>
      <c r="J45" s="43">
        <v>562</v>
      </c>
      <c r="K45" s="44">
        <v>700</v>
      </c>
      <c r="L45" s="129">
        <v>700</v>
      </c>
    </row>
    <row r="46" spans="1:16" ht="15.5" x14ac:dyDescent="0.35">
      <c r="A46" s="33"/>
      <c r="B46" s="35">
        <v>1887</v>
      </c>
      <c r="D46" t="s">
        <v>17</v>
      </c>
      <c r="H46" s="7"/>
      <c r="I46" s="24">
        <v>2000</v>
      </c>
      <c r="J46" s="43">
        <v>1658</v>
      </c>
      <c r="K46" s="44">
        <v>1658</v>
      </c>
      <c r="L46" s="129">
        <v>2000</v>
      </c>
      <c r="M46" s="87"/>
    </row>
    <row r="47" spans="1:16" ht="15.5" x14ac:dyDescent="0.35">
      <c r="A47" s="33"/>
      <c r="B47" s="35">
        <v>670</v>
      </c>
      <c r="D47" t="s">
        <v>18</v>
      </c>
      <c r="H47" s="7"/>
      <c r="I47" s="24">
        <v>700</v>
      </c>
      <c r="J47" s="43">
        <v>670</v>
      </c>
      <c r="K47" s="44">
        <v>670</v>
      </c>
      <c r="L47" s="129">
        <v>700</v>
      </c>
    </row>
    <row r="48" spans="1:16" ht="15.5" x14ac:dyDescent="0.35">
      <c r="A48" s="33"/>
      <c r="B48" s="35">
        <v>2142</v>
      </c>
      <c r="D48" t="s">
        <v>93</v>
      </c>
      <c r="H48" s="7"/>
      <c r="I48" s="24">
        <v>1700</v>
      </c>
      <c r="J48" s="43">
        <v>698</v>
      </c>
      <c r="K48" s="44">
        <v>1300</v>
      </c>
      <c r="L48" s="129">
        <v>1700</v>
      </c>
      <c r="M48" s="87"/>
    </row>
    <row r="49" spans="1:13" ht="15.5" x14ac:dyDescent="0.35">
      <c r="A49" s="33"/>
      <c r="B49" s="35">
        <v>335</v>
      </c>
      <c r="D49" t="s">
        <v>19</v>
      </c>
      <c r="H49" s="7"/>
      <c r="I49" s="24">
        <v>500</v>
      </c>
      <c r="J49" s="43">
        <v>60</v>
      </c>
      <c r="K49" s="44">
        <v>200</v>
      </c>
      <c r="L49" s="129">
        <v>500</v>
      </c>
    </row>
    <row r="50" spans="1:13" ht="15.5" x14ac:dyDescent="0.35">
      <c r="A50" s="103"/>
      <c r="B50" s="35">
        <v>200</v>
      </c>
      <c r="D50" t="s">
        <v>20</v>
      </c>
      <c r="H50" s="7"/>
      <c r="I50" s="24">
        <v>200</v>
      </c>
      <c r="J50" s="45">
        <v>0</v>
      </c>
      <c r="K50" s="44">
        <v>200</v>
      </c>
      <c r="L50" s="129">
        <v>200</v>
      </c>
    </row>
    <row r="51" spans="1:13" ht="15.5" x14ac:dyDescent="0.35">
      <c r="A51" s="36"/>
      <c r="B51" s="35">
        <v>37</v>
      </c>
      <c r="D51" t="s">
        <v>21</v>
      </c>
      <c r="H51" s="7"/>
      <c r="I51" s="24">
        <v>40</v>
      </c>
      <c r="J51" s="45">
        <v>0</v>
      </c>
      <c r="K51" s="44">
        <v>35</v>
      </c>
      <c r="L51" s="130">
        <v>40</v>
      </c>
    </row>
    <row r="52" spans="1:13" ht="15.5" x14ac:dyDescent="0.35">
      <c r="A52" s="33"/>
      <c r="B52" s="35">
        <v>329</v>
      </c>
      <c r="D52" t="s">
        <v>33</v>
      </c>
      <c r="H52" s="7"/>
      <c r="I52" s="96">
        <v>3000</v>
      </c>
      <c r="J52" s="45">
        <v>0</v>
      </c>
      <c r="K52" s="44">
        <v>0</v>
      </c>
      <c r="L52" s="129">
        <v>5000</v>
      </c>
    </row>
    <row r="53" spans="1:13" ht="15.5" x14ac:dyDescent="0.35">
      <c r="A53" s="33"/>
      <c r="B53" s="35">
        <v>1300</v>
      </c>
      <c r="D53" t="s">
        <v>36</v>
      </c>
      <c r="H53" s="131"/>
      <c r="I53" s="96">
        <v>850</v>
      </c>
      <c r="J53" s="133">
        <v>465</v>
      </c>
      <c r="K53" s="28">
        <v>800</v>
      </c>
      <c r="L53" s="129">
        <v>850</v>
      </c>
      <c r="M53" s="3"/>
    </row>
    <row r="54" spans="1:13" ht="15.5" x14ac:dyDescent="0.35">
      <c r="A54" s="33"/>
      <c r="B54" s="84"/>
      <c r="D54" s="2" t="s">
        <v>52</v>
      </c>
      <c r="E54" s="2"/>
      <c r="F54" s="2"/>
      <c r="G54" s="2"/>
      <c r="H54" s="7"/>
      <c r="I54" s="96"/>
      <c r="J54" s="112"/>
      <c r="K54" s="79"/>
      <c r="L54" s="53"/>
    </row>
    <row r="55" spans="1:13" ht="15.5" x14ac:dyDescent="0.35">
      <c r="A55" s="33"/>
      <c r="B55" s="35">
        <v>843</v>
      </c>
      <c r="D55" t="s">
        <v>27</v>
      </c>
      <c r="H55" s="7"/>
      <c r="I55" s="96">
        <v>1000</v>
      </c>
      <c r="J55" s="45">
        <v>0</v>
      </c>
      <c r="K55" s="44">
        <v>1000</v>
      </c>
      <c r="L55" s="129">
        <v>1000</v>
      </c>
    </row>
    <row r="56" spans="1:13" ht="15.5" x14ac:dyDescent="0.35">
      <c r="A56" s="33"/>
      <c r="B56" s="35">
        <v>1318</v>
      </c>
      <c r="D56" t="s">
        <v>51</v>
      </c>
      <c r="H56" s="7"/>
      <c r="I56" s="96">
        <v>1200</v>
      </c>
      <c r="J56" s="45">
        <v>500</v>
      </c>
      <c r="K56" s="44">
        <v>1200</v>
      </c>
      <c r="L56" s="129">
        <v>1200</v>
      </c>
    </row>
    <row r="57" spans="1:13" ht="15.5" x14ac:dyDescent="0.35">
      <c r="A57" s="33"/>
      <c r="B57" s="119">
        <v>2250</v>
      </c>
      <c r="C57" s="108"/>
      <c r="D57" t="s">
        <v>40</v>
      </c>
      <c r="H57" s="7"/>
      <c r="I57" s="96">
        <v>4000</v>
      </c>
      <c r="J57" s="45">
        <v>25</v>
      </c>
      <c r="K57" s="44">
        <v>2500</v>
      </c>
      <c r="L57" s="129">
        <v>8000</v>
      </c>
    </row>
    <row r="58" spans="1:13" ht="15.5" x14ac:dyDescent="0.35">
      <c r="A58" s="69" t="s">
        <v>37</v>
      </c>
      <c r="B58" s="80">
        <f>SUM(B33:B57)</f>
        <v>132082</v>
      </c>
      <c r="C58" s="70"/>
      <c r="D58" s="71"/>
      <c r="E58" s="71"/>
      <c r="F58" s="71"/>
      <c r="G58" s="71"/>
      <c r="H58" s="72" t="s">
        <v>57</v>
      </c>
      <c r="I58" s="104">
        <f>SUM(I33:I57)</f>
        <v>163140</v>
      </c>
      <c r="J58" s="105">
        <f>SUM(J33:J57)</f>
        <v>76752</v>
      </c>
      <c r="K58" s="106">
        <f>SUM(K33:K57)</f>
        <v>129493</v>
      </c>
      <c r="L58" s="64">
        <f>SUM(L33:L57)</f>
        <v>165890</v>
      </c>
      <c r="M58" s="109"/>
    </row>
    <row r="59" spans="1:13" ht="15.5" x14ac:dyDescent="0.35">
      <c r="A59" s="123"/>
      <c r="B59" s="124"/>
      <c r="C59" s="8"/>
      <c r="D59" s="8"/>
      <c r="E59" s="8"/>
      <c r="F59" s="8"/>
      <c r="G59" s="8"/>
      <c r="H59" s="8"/>
      <c r="I59" s="125"/>
      <c r="J59" s="126"/>
      <c r="K59" s="126"/>
      <c r="L59" s="127"/>
      <c r="M59" s="109"/>
    </row>
    <row r="60" spans="1:13" ht="15.5" x14ac:dyDescent="0.35">
      <c r="B60" s="3"/>
      <c r="I60" s="9"/>
      <c r="L60" s="115"/>
    </row>
    <row r="61" spans="1:13" x14ac:dyDescent="0.35">
      <c r="A61" s="29" t="s">
        <v>64</v>
      </c>
      <c r="B61" s="85"/>
      <c r="C61" s="11"/>
      <c r="D61" s="12"/>
      <c r="E61" s="12"/>
      <c r="F61" s="12"/>
      <c r="G61" s="12"/>
      <c r="H61" s="13"/>
      <c r="I61" s="25" t="s">
        <v>24</v>
      </c>
      <c r="J61" s="90" t="s">
        <v>58</v>
      </c>
      <c r="K61" s="37" t="s">
        <v>10</v>
      </c>
      <c r="L61" s="76" t="s">
        <v>25</v>
      </c>
    </row>
    <row r="62" spans="1:13" x14ac:dyDescent="0.35">
      <c r="A62" s="31" t="s">
        <v>79</v>
      </c>
      <c r="B62" s="86"/>
      <c r="C62" s="14"/>
      <c r="D62" s="15"/>
      <c r="E62" s="15"/>
      <c r="F62" s="15"/>
      <c r="G62" s="15"/>
      <c r="H62" s="16"/>
      <c r="I62" s="26" t="s">
        <v>80</v>
      </c>
      <c r="J62" s="38" t="s">
        <v>9</v>
      </c>
      <c r="K62" s="39" t="s">
        <v>11</v>
      </c>
      <c r="L62" s="77" t="s">
        <v>81</v>
      </c>
    </row>
    <row r="63" spans="1:13" ht="18.5" x14ac:dyDescent="0.45">
      <c r="A63" s="33"/>
      <c r="B63" s="84"/>
      <c r="C63" s="5"/>
      <c r="D63" s="6" t="s">
        <v>26</v>
      </c>
      <c r="H63" s="7"/>
      <c r="I63" s="107"/>
      <c r="J63" s="42"/>
      <c r="K63" s="28"/>
      <c r="L63" s="53"/>
    </row>
    <row r="64" spans="1:13" ht="15.5" x14ac:dyDescent="0.35">
      <c r="A64" s="33"/>
      <c r="B64" s="17">
        <v>3558</v>
      </c>
      <c r="D64" t="s">
        <v>76</v>
      </c>
      <c r="H64" s="7"/>
      <c r="I64" s="23">
        <v>3000</v>
      </c>
      <c r="J64" s="43">
        <v>1822</v>
      </c>
      <c r="K64" s="44">
        <v>2500</v>
      </c>
      <c r="L64" s="129">
        <v>2500</v>
      </c>
    </row>
    <row r="65" spans="1:16" ht="15.5" x14ac:dyDescent="0.35">
      <c r="A65" s="33"/>
      <c r="B65" s="35">
        <v>697</v>
      </c>
      <c r="D65" t="s">
        <v>56</v>
      </c>
      <c r="H65" s="7"/>
      <c r="I65" s="23">
        <v>0</v>
      </c>
      <c r="J65" s="43">
        <v>0</v>
      </c>
      <c r="K65" s="44">
        <v>0</v>
      </c>
      <c r="L65" s="129">
        <v>0</v>
      </c>
    </row>
    <row r="66" spans="1:16" ht="15.5" x14ac:dyDescent="0.35">
      <c r="A66" s="33"/>
      <c r="B66" s="35">
        <v>2150</v>
      </c>
      <c r="D66" t="s">
        <v>70</v>
      </c>
      <c r="H66" s="7"/>
      <c r="I66" s="23">
        <v>2000</v>
      </c>
      <c r="J66" s="43">
        <v>1650</v>
      </c>
      <c r="K66" s="44">
        <v>1650</v>
      </c>
      <c r="L66" s="129">
        <v>1700</v>
      </c>
    </row>
    <row r="67" spans="1:16" ht="15.5" x14ac:dyDescent="0.35">
      <c r="A67" s="33"/>
      <c r="B67" s="17">
        <v>244</v>
      </c>
      <c r="D67" t="s">
        <v>54</v>
      </c>
      <c r="H67" s="7"/>
      <c r="I67" s="23">
        <v>3000</v>
      </c>
      <c r="J67" s="43">
        <v>3550</v>
      </c>
      <c r="K67" s="44">
        <v>3550</v>
      </c>
      <c r="L67" s="129">
        <v>54906</v>
      </c>
      <c r="M67" s="3"/>
    </row>
    <row r="68" spans="1:16" ht="15.5" x14ac:dyDescent="0.35">
      <c r="A68" s="33"/>
      <c r="B68" s="35">
        <v>7275</v>
      </c>
      <c r="D68" t="s">
        <v>68</v>
      </c>
      <c r="H68" s="7"/>
      <c r="I68" s="23">
        <v>8500</v>
      </c>
      <c r="J68" s="43">
        <v>6165</v>
      </c>
      <c r="K68" s="44">
        <v>6165</v>
      </c>
      <c r="L68" s="129">
        <v>8000</v>
      </c>
    </row>
    <row r="69" spans="1:16" ht="15.5" x14ac:dyDescent="0.35">
      <c r="A69" s="33"/>
      <c r="B69" s="17">
        <v>1200</v>
      </c>
      <c r="D69" t="s">
        <v>44</v>
      </c>
      <c r="H69" s="7"/>
      <c r="I69" s="23">
        <v>1250</v>
      </c>
      <c r="J69" s="43">
        <v>120</v>
      </c>
      <c r="K69" s="44">
        <v>1200</v>
      </c>
      <c r="L69" s="129">
        <v>1200</v>
      </c>
    </row>
    <row r="70" spans="1:16" ht="15.5" x14ac:dyDescent="0.35">
      <c r="A70" s="33"/>
      <c r="B70" s="17">
        <v>5532</v>
      </c>
      <c r="D70" t="s">
        <v>75</v>
      </c>
      <c r="H70" s="7"/>
      <c r="I70" s="23">
        <v>5000</v>
      </c>
      <c r="J70" s="43">
        <v>4665</v>
      </c>
      <c r="K70" s="44">
        <v>5000</v>
      </c>
      <c r="L70" s="129">
        <v>5000</v>
      </c>
    </row>
    <row r="71" spans="1:16" ht="15.5" x14ac:dyDescent="0.35">
      <c r="A71" s="33"/>
      <c r="B71" s="17">
        <v>252</v>
      </c>
      <c r="D71" t="s">
        <v>6</v>
      </c>
      <c r="H71" s="7"/>
      <c r="I71" s="23">
        <v>500</v>
      </c>
      <c r="J71" s="43">
        <v>260</v>
      </c>
      <c r="K71" s="44">
        <v>500</v>
      </c>
      <c r="L71" s="129">
        <v>500</v>
      </c>
    </row>
    <row r="72" spans="1:16" ht="15.5" x14ac:dyDescent="0.35">
      <c r="A72" s="33"/>
      <c r="B72" s="17">
        <v>2917</v>
      </c>
      <c r="D72" t="s">
        <v>69</v>
      </c>
      <c r="H72" s="7"/>
      <c r="I72" s="23">
        <v>3000</v>
      </c>
      <c r="J72" s="43">
        <v>2133</v>
      </c>
      <c r="K72" s="44">
        <v>3000</v>
      </c>
      <c r="L72" s="129">
        <v>3000</v>
      </c>
    </row>
    <row r="73" spans="1:16" ht="15.5" x14ac:dyDescent="0.35">
      <c r="A73" s="33"/>
      <c r="B73" s="84"/>
      <c r="D73" s="8" t="s">
        <v>28</v>
      </c>
      <c r="H73" s="7"/>
      <c r="I73" s="23"/>
      <c r="J73" s="120"/>
      <c r="K73" s="121"/>
      <c r="L73" s="53"/>
    </row>
    <row r="74" spans="1:16" ht="15.5" x14ac:dyDescent="0.35">
      <c r="A74" s="33"/>
      <c r="B74" s="35">
        <v>117277</v>
      </c>
      <c r="D74" t="s">
        <v>29</v>
      </c>
      <c r="H74" s="7"/>
      <c r="I74" s="24">
        <v>127257</v>
      </c>
      <c r="J74" s="43">
        <v>127257</v>
      </c>
      <c r="K74" s="44">
        <v>127257</v>
      </c>
      <c r="L74" s="135">
        <v>130438</v>
      </c>
      <c r="M74" s="116"/>
    </row>
    <row r="75" spans="1:16" ht="15.5" x14ac:dyDescent="0.35">
      <c r="A75" s="33"/>
      <c r="B75" s="35">
        <v>69</v>
      </c>
      <c r="D75" t="s">
        <v>30</v>
      </c>
      <c r="H75" s="7"/>
      <c r="I75" s="24">
        <v>70</v>
      </c>
      <c r="J75" s="45">
        <v>70</v>
      </c>
      <c r="K75" s="45">
        <v>70</v>
      </c>
      <c r="L75" s="134">
        <v>73</v>
      </c>
    </row>
    <row r="76" spans="1:16" ht="15.5" x14ac:dyDescent="0.35">
      <c r="A76" s="33"/>
      <c r="B76" s="17">
        <v>588</v>
      </c>
      <c r="D76" t="s">
        <v>49</v>
      </c>
      <c r="H76" s="7"/>
      <c r="I76" s="24">
        <v>598</v>
      </c>
      <c r="J76" s="45">
        <v>598</v>
      </c>
      <c r="K76" s="45">
        <v>598</v>
      </c>
      <c r="L76" s="134">
        <v>621</v>
      </c>
    </row>
    <row r="77" spans="1:16" ht="15.5" x14ac:dyDescent="0.35">
      <c r="A77" s="69" t="s">
        <v>38</v>
      </c>
      <c r="B77" s="80">
        <f>SUM(B64:B76)</f>
        <v>141759</v>
      </c>
      <c r="C77" s="70"/>
      <c r="D77" s="71"/>
      <c r="E77" s="71"/>
      <c r="F77" s="71"/>
      <c r="G77" s="71"/>
      <c r="H77" s="72" t="s">
        <v>39</v>
      </c>
      <c r="I77" s="73">
        <f>SUM(I64:I76)</f>
        <v>154175</v>
      </c>
      <c r="J77" s="74">
        <f>SUM(J64:J76)</f>
        <v>148290</v>
      </c>
      <c r="K77" s="75">
        <f>SUM(K64:K76)</f>
        <v>151490</v>
      </c>
      <c r="L77" s="83">
        <f>SUM(L64:L76)</f>
        <v>207938</v>
      </c>
    </row>
    <row r="78" spans="1:16" ht="20.25" customHeight="1" x14ac:dyDescent="0.35">
      <c r="A78" s="69"/>
      <c r="B78" s="91">
        <f>B77-B58</f>
        <v>9677</v>
      </c>
      <c r="C78" s="70"/>
      <c r="D78" s="71"/>
      <c r="E78" s="71"/>
      <c r="F78" s="71"/>
      <c r="G78" s="71" t="s">
        <v>31</v>
      </c>
      <c r="H78" s="72"/>
      <c r="I78" s="92">
        <v>200</v>
      </c>
      <c r="J78" s="93">
        <f>J77-J58</f>
        <v>71538</v>
      </c>
      <c r="K78" s="94">
        <f>K77-K58</f>
        <v>21997</v>
      </c>
      <c r="L78" s="95">
        <f>L77-L58</f>
        <v>42048</v>
      </c>
    </row>
    <row r="79" spans="1:16" ht="20.25" customHeight="1" x14ac:dyDescent="0.35">
      <c r="A79" s="9"/>
      <c r="B79" s="98"/>
      <c r="C79" s="8"/>
      <c r="D79" s="8"/>
      <c r="E79" s="8"/>
      <c r="F79" s="8"/>
      <c r="G79" s="8"/>
      <c r="H79" s="8"/>
      <c r="I79" s="98"/>
      <c r="J79" s="98"/>
      <c r="K79" s="98"/>
      <c r="L79" s="99"/>
      <c r="P79" s="100"/>
    </row>
    <row r="80" spans="1:16" x14ac:dyDescent="0.35">
      <c r="D80" t="s">
        <v>82</v>
      </c>
      <c r="I80" s="100">
        <v>116274.92</v>
      </c>
      <c r="O80" s="100"/>
      <c r="P80" s="100"/>
    </row>
    <row r="81" spans="1:16" x14ac:dyDescent="0.35">
      <c r="D81" t="s">
        <v>83</v>
      </c>
      <c r="I81" s="100">
        <v>300</v>
      </c>
      <c r="O81" s="100"/>
      <c r="P81" s="100"/>
    </row>
    <row r="82" spans="1:16" x14ac:dyDescent="0.35">
      <c r="D82" t="s">
        <v>84</v>
      </c>
      <c r="I82" s="100">
        <v>3252.52</v>
      </c>
      <c r="O82" s="100"/>
      <c r="P82" s="122"/>
    </row>
    <row r="83" spans="1:16" x14ac:dyDescent="0.35">
      <c r="D83" t="s">
        <v>90</v>
      </c>
      <c r="I83" s="128">
        <v>39181.449999999997</v>
      </c>
      <c r="O83" s="122"/>
    </row>
    <row r="84" spans="1:16" x14ac:dyDescent="0.35">
      <c r="I84" s="100">
        <f>SUM(I80:I83)</f>
        <v>159008.89000000001</v>
      </c>
    </row>
    <row r="85" spans="1:16" x14ac:dyDescent="0.35">
      <c r="I85" s="100"/>
    </row>
    <row r="86" spans="1:16" x14ac:dyDescent="0.35">
      <c r="D86" s="2" t="s">
        <v>85</v>
      </c>
      <c r="E86" s="2"/>
      <c r="F86" s="2"/>
      <c r="G86" s="2"/>
      <c r="H86" s="2"/>
      <c r="I86" s="100">
        <f>I80+K78-I90-I91-K67</f>
        <v>133036.57999999999</v>
      </c>
      <c r="J86" s="3"/>
      <c r="K86" s="2"/>
    </row>
    <row r="87" spans="1:16" x14ac:dyDescent="0.35">
      <c r="D87" s="2" t="s">
        <v>86</v>
      </c>
      <c r="E87" s="2"/>
      <c r="F87" s="2"/>
      <c r="G87" s="2"/>
      <c r="H87" s="2"/>
      <c r="I87" s="100">
        <v>300</v>
      </c>
      <c r="J87" s="3"/>
      <c r="K87" s="2"/>
    </row>
    <row r="88" spans="1:16" x14ac:dyDescent="0.35">
      <c r="D88" s="2" t="s">
        <v>87</v>
      </c>
      <c r="E88" s="2"/>
      <c r="F88" s="2"/>
      <c r="G88" s="2"/>
      <c r="H88" s="2"/>
      <c r="I88" s="100">
        <f>I82+K67</f>
        <v>6802.52</v>
      </c>
      <c r="J88" s="3"/>
      <c r="K88" s="2"/>
    </row>
    <row r="89" spans="1:16" x14ac:dyDescent="0.35">
      <c r="D89" s="2" t="s">
        <v>89</v>
      </c>
      <c r="E89" s="2"/>
      <c r="F89" s="2"/>
      <c r="G89" s="2"/>
      <c r="H89" s="2"/>
      <c r="I89" s="100">
        <f>I83+K70+10200-K26</f>
        <v>44381.45</v>
      </c>
      <c r="K89" s="110" t="s">
        <v>94</v>
      </c>
      <c r="L89" s="87"/>
    </row>
    <row r="90" spans="1:16" x14ac:dyDescent="0.35">
      <c r="D90" s="2" t="s">
        <v>71</v>
      </c>
      <c r="E90" s="2"/>
      <c r="F90" s="2"/>
      <c r="G90" s="2"/>
      <c r="H90" s="2"/>
      <c r="I90" s="122">
        <v>365.26</v>
      </c>
      <c r="J90" s="3"/>
      <c r="K90" s="110" t="s">
        <v>96</v>
      </c>
      <c r="L90" s="87"/>
    </row>
    <row r="91" spans="1:16" x14ac:dyDescent="0.35">
      <c r="C91" s="3"/>
      <c r="D91" s="2" t="s">
        <v>88</v>
      </c>
      <c r="E91" s="2"/>
      <c r="F91" s="2"/>
      <c r="G91" s="2"/>
      <c r="I91" s="132">
        <v>1320.08</v>
      </c>
      <c r="K91" s="110"/>
      <c r="L91" s="87"/>
    </row>
    <row r="92" spans="1:16" x14ac:dyDescent="0.35">
      <c r="C92" s="3"/>
      <c r="I92" s="122">
        <f>SUM(I86:I91)</f>
        <v>186205.88999999998</v>
      </c>
    </row>
    <row r="93" spans="1:16" x14ac:dyDescent="0.35">
      <c r="B93" s="3"/>
      <c r="D93" s="113"/>
    </row>
    <row r="94" spans="1:16" x14ac:dyDescent="0.35">
      <c r="A94" s="4"/>
    </row>
    <row r="96" spans="1:16" x14ac:dyDescent="0.35">
      <c r="A96" s="3"/>
    </row>
  </sheetData>
  <pageMargins left="0.70866141732283472" right="0.70866141732283472" top="0.74803149606299213" bottom="0.74803149606299213" header="0.31496062992125984" footer="0.31496062992125984"/>
  <pageSetup paperSize="9" scale="96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</dc:creator>
  <cp:lastModifiedBy>Angela Harrison</cp:lastModifiedBy>
  <cp:lastPrinted>2024-12-18T12:09:55Z</cp:lastPrinted>
  <dcterms:created xsi:type="dcterms:W3CDTF">2011-01-02T11:56:30Z</dcterms:created>
  <dcterms:modified xsi:type="dcterms:W3CDTF">2026-01-20T10:31:14Z</dcterms:modified>
</cp:coreProperties>
</file>